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PDB 5e druk/Convoy PDB BA 5e druk/PDB BA Uitwerkingen 5e druk/"/>
    </mc:Choice>
  </mc:AlternateContent>
  <xr:revisionPtr revIDLastSave="328" documentId="8_{D1C6313D-2C2A-478A-8E45-327F3DBE8E89}" xr6:coauthVersionLast="47" xr6:coauthVersionMax="47" xr10:uidLastSave="{A7F19046-183C-4D42-BCA5-697EAB31BF63}"/>
  <bookViews>
    <workbookView xWindow="0" yWindow="0" windowWidth="19200" windowHeight="15600" activeTab="5" xr2:uid="{5D587E09-814F-4BAA-A382-6AB82BB63DFF}"/>
  </bookViews>
  <sheets>
    <sheet name="H 8 Inhoudsopgave" sheetId="8" r:id="rId1"/>
    <sheet name="H 8 aanwijzingen" sheetId="5" state="hidden" r:id="rId2"/>
    <sheet name="8.1 - 8.3" sheetId="41" r:id="rId3"/>
    <sheet name="8.4 - 8.5" sheetId="42" r:id="rId4"/>
    <sheet name="8.6 - 8.9" sheetId="43" r:id="rId5"/>
    <sheet name="8.10 - 8.14" sheetId="4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4" l="1"/>
  <c r="C11" i="44"/>
  <c r="G32" i="44"/>
  <c r="G33" i="44" s="1"/>
  <c r="E120" i="43"/>
  <c r="E118" i="43"/>
  <c r="E121" i="43" s="1"/>
  <c r="G115" i="43"/>
  <c r="H115" i="43"/>
  <c r="I115" i="43"/>
  <c r="J115" i="43"/>
  <c r="E38" i="42"/>
  <c r="E30" i="42"/>
  <c r="E19" i="42"/>
  <c r="E10" i="42"/>
  <c r="G35" i="41"/>
  <c r="G33" i="41"/>
  <c r="C74" i="44" l="1"/>
  <c r="C73" i="44"/>
  <c r="C72" i="44"/>
  <c r="C71" i="44"/>
  <c r="C63" i="44"/>
  <c r="C62" i="44"/>
  <c r="C61" i="44"/>
  <c r="C60" i="44"/>
  <c r="C59" i="44"/>
  <c r="C58" i="44"/>
  <c r="C35" i="44"/>
  <c r="C34" i="44"/>
  <c r="C33" i="44"/>
  <c r="C32" i="44"/>
  <c r="C31" i="44"/>
  <c r="C23" i="44"/>
  <c r="C22" i="44"/>
  <c r="C21" i="44"/>
  <c r="C20" i="44"/>
  <c r="C12" i="44"/>
  <c r="C9" i="44"/>
  <c r="C8" i="44"/>
  <c r="C142" i="43"/>
  <c r="C141" i="43"/>
  <c r="C140" i="43"/>
  <c r="C134" i="43"/>
  <c r="C133" i="43"/>
  <c r="C132" i="43"/>
  <c r="C131" i="43"/>
  <c r="C130" i="43"/>
  <c r="C129" i="43"/>
  <c r="C83" i="43"/>
  <c r="C84" i="43"/>
  <c r="C85" i="43"/>
  <c r="C86" i="43"/>
  <c r="C87" i="43"/>
  <c r="C82" i="43"/>
  <c r="C41" i="43"/>
  <c r="C40" i="43"/>
  <c r="C39" i="43"/>
  <c r="C38" i="43"/>
  <c r="C39" i="42"/>
  <c r="C38" i="42"/>
  <c r="C37" i="42"/>
  <c r="C31" i="42"/>
  <c r="C30" i="42"/>
  <c r="C29" i="42"/>
  <c r="C21" i="42"/>
  <c r="C20" i="42"/>
  <c r="C19" i="42"/>
  <c r="C18" i="42"/>
  <c r="C12" i="42"/>
  <c r="C11" i="42"/>
  <c r="C10" i="42"/>
  <c r="C9" i="42"/>
  <c r="C33" i="41"/>
  <c r="C34" i="41"/>
  <c r="C35" i="41"/>
  <c r="C36" i="41"/>
  <c r="C37" i="41"/>
  <c r="C38" i="41"/>
  <c r="C39" i="41"/>
  <c r="C32" i="41"/>
  <c r="C21" i="41"/>
  <c r="C22" i="41"/>
  <c r="C23" i="41"/>
  <c r="C24" i="41"/>
  <c r="C20" i="41"/>
  <c r="C10" i="41"/>
  <c r="C11" i="41"/>
  <c r="C12" i="41"/>
  <c r="C9" i="41"/>
</calcChain>
</file>

<file path=xl/sharedStrings.xml><?xml version="1.0" encoding="utf-8"?>
<sst xmlns="http://schemas.openxmlformats.org/spreadsheetml/2006/main" count="537" uniqueCount="252">
  <si>
    <t>Omschrijving</t>
  </si>
  <si>
    <t>Bedrag</t>
  </si>
  <si>
    <t>Debet</t>
  </si>
  <si>
    <t>Credit</t>
  </si>
  <si>
    <t>a</t>
  </si>
  <si>
    <t>c</t>
  </si>
  <si>
    <t>b</t>
  </si>
  <si>
    <t>Subadmi- nistratie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</si>
  <si>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</si>
  <si>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</si>
  <si>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</si>
  <si>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</si>
  <si>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</si>
  <si>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</si>
  <si>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</si>
  <si>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</si>
  <si>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</si>
  <si>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</si>
  <si>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</si>
  <si>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</si>
  <si>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</si>
  <si>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</si>
  <si>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</si>
  <si>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</si>
  <si>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</si>
  <si>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</si>
  <si>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</si>
  <si>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</si>
  <si>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</si>
  <si>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</si>
  <si>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</si>
  <si>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</si>
  <si>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</si>
  <si>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</si>
  <si>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</si>
  <si>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</si>
  <si>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</si>
  <si>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</si>
  <si>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</si>
  <si>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</si>
  <si>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</si>
  <si>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</si>
  <si>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</si>
  <si>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</si>
  <si>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</si>
  <si>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</si>
  <si>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</si>
  <si>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</si>
  <si>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</si>
  <si>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</si>
  <si>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</si>
  <si>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</si>
  <si>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</si>
  <si>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</si>
  <si>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</si>
  <si>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</si>
  <si>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</si>
  <si>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</si>
  <si>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</si>
  <si>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</si>
  <si>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</si>
  <si>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</si>
  <si>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</si>
  <si>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</si>
  <si>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</si>
  <si>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</si>
  <si>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</si>
  <si>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</si>
  <si>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</si>
  <si>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</si>
  <si>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</si>
  <si>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</si>
  <si>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Nummer</t>
  </si>
  <si>
    <t>Naam</t>
  </si>
  <si>
    <t>Incidentele resultaten</t>
  </si>
  <si>
    <t xml:space="preserve">Als je het nummer van de grootboekrekening invult, </t>
  </si>
  <si>
    <t>Uitwerkbladen PDB BA 5e druk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</si>
  <si>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</si>
  <si>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</si>
  <si>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</si>
  <si>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</si>
  <si>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</si>
  <si>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</si>
  <si>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</si>
  <si>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</si>
  <si>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</si>
  <si>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</si>
  <si>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</si>
  <si>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</si>
  <si>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</si>
  <si>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</si>
  <si>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</si>
  <si>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</si>
  <si>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</si>
  <si>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</si>
  <si>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</si>
  <si>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</si>
  <si>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</si>
  <si>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</si>
  <si>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</si>
  <si>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</si>
  <si>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</si>
  <si>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</si>
  <si>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</si>
  <si>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</si>
  <si>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</si>
  <si>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</si>
  <si>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</si>
  <si>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Hoofdstuk 8 Belasting</t>
  </si>
  <si>
    <t>BTW privégebruik auto</t>
  </si>
  <si>
    <t>8.1 - 8.3</t>
  </si>
  <si>
    <t>Opgave 8.1</t>
  </si>
  <si>
    <t>Opgave 8.2</t>
  </si>
  <si>
    <t>Opgave 8.3</t>
  </si>
  <si>
    <t>Journaliseer het bankafschrift.</t>
  </si>
  <si>
    <t>8.4 - 8.5</t>
  </si>
  <si>
    <t>Opgave 8.4</t>
  </si>
  <si>
    <t>Opgave 8.5</t>
  </si>
  <si>
    <t>8.6 - 8.9</t>
  </si>
  <si>
    <t>Opgave 8.6</t>
  </si>
  <si>
    <t>Verwerk de gegevens van Watch in de btw-aangifte.</t>
  </si>
  <si>
    <t>Gegevens omzet en omzetbelasting</t>
  </si>
  <si>
    <t>Bedrag waarover omzetbelasting</t>
  </si>
  <si>
    <t>wordt berekend</t>
  </si>
  <si>
    <t>Omzetbelasting</t>
  </si>
  <si>
    <t>Rubriek 1 Prestaties binnenland</t>
  </si>
  <si>
    <t>1a</t>
  </si>
  <si>
    <t>Leveringen/diensten belast met hoog tarief</t>
  </si>
  <si>
    <t>€</t>
  </si>
  <si>
    <t>1b</t>
  </si>
  <si>
    <t>Leveringen/diensten belast met laag tarief</t>
  </si>
  <si>
    <t>1c</t>
  </si>
  <si>
    <t>Leveringen/diensten belast met overige tarieven, behalve 0%     €</t>
  </si>
  <si>
    <t>1d</t>
  </si>
  <si>
    <t>Privégebruik</t>
  </si>
  <si>
    <t>1e</t>
  </si>
  <si>
    <t>Leveringen/diensten belast met 0% of niet bij u belast</t>
  </si>
  <si>
    <t>Rubriek 2 Verleggingsregelingen binnenland</t>
  </si>
  <si>
    <t>2a</t>
  </si>
  <si>
    <t xml:space="preserve">Leveringen/diensten waarbij de heffing van de omzetbelasting </t>
  </si>
  <si>
    <t>naar u is verlegd</t>
  </si>
  <si>
    <t>Rubriek 3 Prestaties naar/in het buitenland</t>
  </si>
  <si>
    <t xml:space="preserve">3a </t>
  </si>
  <si>
    <t>Leveringen naar landen buiten de EU (uitvoer)</t>
  </si>
  <si>
    <t>3b</t>
  </si>
  <si>
    <t xml:space="preserve">Leveringen naar/diensten in landen binnen de EU </t>
  </si>
  <si>
    <t>3c</t>
  </si>
  <si>
    <t>Installatie/afstandsverkopen binnen de EU</t>
  </si>
  <si>
    <t>Rubriek 4 Prestaties uit het buitenland aan u verricht</t>
  </si>
  <si>
    <t xml:space="preserve">4a </t>
  </si>
  <si>
    <t xml:space="preserve">Leveringen/diensten uit landen buiten de EU </t>
  </si>
  <si>
    <t>4b</t>
  </si>
  <si>
    <t xml:space="preserve">Leveringen/diensten uit landen binnen de EU </t>
  </si>
  <si>
    <t>+</t>
  </si>
  <si>
    <t>Rubtiek 5 Voorbelasting en eindtotaal</t>
  </si>
  <si>
    <t>5a</t>
  </si>
  <si>
    <r>
      <t xml:space="preserve">Verschuldigde omzetbelasting: </t>
    </r>
    <r>
      <rPr>
        <i/>
        <sz val="12"/>
        <rFont val="Arial"/>
        <family val="2"/>
      </rPr>
      <t>tel de omzetbelasting van de rubrieken 1 t/m 4 op</t>
    </r>
  </si>
  <si>
    <t>5b</t>
  </si>
  <si>
    <t>Voorbelasting</t>
  </si>
  <si>
    <t>-</t>
  </si>
  <si>
    <t>Totaal</t>
  </si>
  <si>
    <t>te betalen</t>
  </si>
  <si>
    <t>terug te vragen</t>
  </si>
  <si>
    <t>Voor welke datum moet Watch de aangifte btw gedaan hebben en het verschuldigde bedrag naar de Belasting hebben overgemaakt?</t>
  </si>
  <si>
    <t>Opgave 8.7</t>
  </si>
  <si>
    <t>Verwerk de gegevens van Harpenau in de btw-aangifte.</t>
  </si>
  <si>
    <t>Voor welke datum moet Harpenau de aangifte btw gedaan hebben en het verschuldigde bedrag naar de Belasting hebben overgemaakt?</t>
  </si>
  <si>
    <t>Opgave 8.8</t>
  </si>
  <si>
    <t>Stel de winst- en verliesrekening en de balans samen.</t>
  </si>
  <si>
    <t>Grootboekrekening</t>
  </si>
  <si>
    <t>Saldibalans</t>
  </si>
  <si>
    <t>Winst-en-verliesrekening</t>
  </si>
  <si>
    <t>Balans</t>
  </si>
  <si>
    <t>Hypothecaire lening o/g</t>
  </si>
  <si>
    <t>Te verrekenen OB</t>
  </si>
  <si>
    <t>Verschuldigde OB hoog</t>
  </si>
  <si>
    <t>Verkoopkosten</t>
  </si>
  <si>
    <t>Inkoopw. van de omzet</t>
  </si>
  <si>
    <t>Omzet hoog</t>
  </si>
  <si>
    <t>Totaal </t>
  </si>
  <si>
    <t>Geef een controleberekening van het eigen vermogen.</t>
  </si>
  <si>
    <t>Opgave 8.9</t>
  </si>
  <si>
    <r>
      <t>Journaliseer de overboeking van de omzetbelasting voor de aangifte omzetbelasting over het 4</t>
    </r>
    <r>
      <rPr>
        <vertAlign val="superscript"/>
        <sz val="12"/>
        <color theme="1"/>
        <rFont val="Arial"/>
        <family val="2"/>
      </rPr>
      <t>e</t>
    </r>
    <r>
      <rPr>
        <sz val="12"/>
        <color theme="1"/>
        <rFont val="Arial"/>
        <family val="2"/>
      </rPr>
      <t xml:space="preserve"> kwartaal.</t>
    </r>
  </si>
  <si>
    <t>0695</t>
  </si>
  <si>
    <t>8.10 - 8.14</t>
  </si>
  <si>
    <t>Opgave 8.10</t>
  </si>
  <si>
    <t>Opgave 8.11</t>
  </si>
  <si>
    <t>Opgave 8.12</t>
  </si>
  <si>
    <t>Journaliseer voor Jansen de ontvangen factuur van De Koning.</t>
  </si>
  <si>
    <t>Opgave 8.13</t>
  </si>
  <si>
    <t>MEMORIAALBON</t>
  </si>
  <si>
    <t>datum:</t>
  </si>
  <si>
    <t>betreft:</t>
  </si>
  <si>
    <t>Voorraadverschillen en privéopname</t>
  </si>
  <si>
    <t>specificatie:</t>
  </si>
  <si>
    <t>Aantal</t>
  </si>
  <si>
    <t>Horloge Nice</t>
  </si>
  <si>
    <t>Horloge Beau</t>
  </si>
  <si>
    <t>Horloge Gold</t>
  </si>
  <si>
    <t>Privéopname</t>
  </si>
  <si>
    <t>Opgave 8.14</t>
  </si>
  <si>
    <t>Journaliseer de suppletieaangifte.</t>
  </si>
  <si>
    <t>Uitwerking PDB BA 5e druk</t>
  </si>
  <si>
    <t>Uitwerking H 8</t>
  </si>
  <si>
    <t>Partytent</t>
  </si>
  <si>
    <t>boeken en tijdschriften</t>
  </si>
  <si>
    <t>Belastingdienst IB juli</t>
  </si>
  <si>
    <t>km met privéauto</t>
  </si>
  <si>
    <t>bijtelling IB privéauto</t>
  </si>
  <si>
    <t>bijtelling OB</t>
  </si>
  <si>
    <t>X</t>
  </si>
  <si>
    <t>aangifte 2e kwartaal</t>
  </si>
  <si>
    <t>aangifte 3e kwartaal</t>
  </si>
  <si>
    <t>Saldo eigen vermogen saldibalans</t>
  </si>
  <si>
    <t>Resultaat</t>
  </si>
  <si>
    <t>privé</t>
  </si>
  <si>
    <t>Eigen vermogen balans</t>
  </si>
  <si>
    <t>aangifte 4e kwartaal</t>
  </si>
  <si>
    <t>4 autobanden</t>
  </si>
  <si>
    <t>privé 4</t>
  </si>
  <si>
    <t>privéopname voorraad</t>
  </si>
  <si>
    <t>Schildersbedrijf de Koning</t>
  </si>
  <si>
    <t>horloge Gold</t>
  </si>
  <si>
    <t>Priveópname</t>
  </si>
  <si>
    <t>horloge Nice</t>
  </si>
  <si>
    <t>tekort</t>
  </si>
  <si>
    <t>suppletie OB 4e kwartaal</t>
  </si>
  <si>
    <t>Uitwerking 8.1 - 8.3</t>
  </si>
  <si>
    <t>Uitwerking 8.4 - 8.5</t>
  </si>
  <si>
    <t>Uitwerking 8.6 - 8.9</t>
  </si>
  <si>
    <t>Uitwerking 8.10 - 8.14</t>
  </si>
  <si>
    <t>Pensioenpremies</t>
  </si>
  <si>
    <t>Journaliseer voor Winter memoriaalbon 2024-045.</t>
  </si>
  <si>
    <t>Journaliseer memoriaalbon 2024-044.</t>
  </si>
  <si>
    <t>Journaliseer memoriaalbon 2024-258.</t>
  </si>
  <si>
    <t>Journaliseer memoriaalbon 2024-259.</t>
  </si>
  <si>
    <t>Journaliseer memoriaalbon 2024-195</t>
  </si>
  <si>
    <t>Journaliseer memoriaalbon 2024-196.</t>
  </si>
  <si>
    <t>Journaliseer memoriaal bon 2024-023.</t>
  </si>
  <si>
    <t>Voor 1 augustus 2024</t>
  </si>
  <si>
    <t>Journaliseer memoriaal bon 2024-053.</t>
  </si>
  <si>
    <t>voor 1 november 2024</t>
  </si>
  <si>
    <t>Suppletie OB 2024</t>
  </si>
  <si>
    <r>
      <t xml:space="preserve">Totaal </t>
    </r>
    <r>
      <rPr>
        <i/>
        <sz val="12"/>
        <rFont val="Arial"/>
        <family val="2"/>
      </rPr>
      <t>(bereken 5a min 5b)</t>
    </r>
  </si>
  <si>
    <t>EUR</t>
  </si>
  <si>
    <t>plus</t>
  </si>
  <si>
    <t>min</t>
  </si>
  <si>
    <t>Journaliseer de suppletieaangifte volgens memoriaalbon 2025-005.</t>
  </si>
  <si>
    <t>Journaliseer memoriaalbon 2024-206.</t>
  </si>
  <si>
    <t>Journaliseer memoriaalbon 2024-056.</t>
  </si>
  <si>
    <t>Vul de memoriaal bon van 30 september 2024 in.</t>
  </si>
  <si>
    <t>NR 2024-023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</si>
</sst>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;[Red]&quot;€&quot;\ \-#,##0"/>
    <numFmt numFmtId="43" formatCode="_ * #,##0.00_ ;_ * \-#,##0.00_ ;_ * &quot;-&quot;??_ ;_ @_ "/>
    <numFmt numFmtId="164" formatCode="0000"/>
    <numFmt numFmtId="165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2060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2" borderId="17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43" fontId="10" fillId="0" borderId="5" xfId="1" applyFont="1" applyBorder="1" applyAlignment="1" applyProtection="1">
      <alignment horizontal="center" vertical="center"/>
      <protection locked="0"/>
    </xf>
    <xf numFmtId="43" fontId="10" fillId="0" borderId="2" xfId="1" applyFont="1" applyBorder="1" applyAlignment="1" applyProtection="1">
      <alignment vertical="center"/>
      <protection locked="0"/>
    </xf>
    <xf numFmtId="43" fontId="10" fillId="0" borderId="0" xfId="1" applyFont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43" fontId="10" fillId="0" borderId="0" xfId="1" applyFont="1" applyBorder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4" borderId="0" xfId="0" applyFont="1" applyFill="1"/>
    <xf numFmtId="0" fontId="14" fillId="4" borderId="0" xfId="0" applyFont="1" applyFill="1" applyAlignment="1">
      <alignment vertical="center"/>
    </xf>
    <xf numFmtId="0" fontId="2" fillId="4" borderId="0" xfId="0" applyFont="1" applyFill="1"/>
    <xf numFmtId="0" fontId="14" fillId="5" borderId="0" xfId="0" applyFont="1" applyFill="1" applyAlignment="1">
      <alignment vertical="center"/>
    </xf>
    <xf numFmtId="0" fontId="14" fillId="5" borderId="0" xfId="0" applyFont="1" applyFill="1"/>
    <xf numFmtId="0" fontId="2" fillId="5" borderId="0" xfId="0" applyFont="1" applyFill="1"/>
    <xf numFmtId="0" fontId="15" fillId="5" borderId="0" xfId="0" applyFont="1" applyFill="1"/>
    <xf numFmtId="0" fontId="4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right"/>
    </xf>
    <xf numFmtId="165" fontId="2" fillId="6" borderId="1" xfId="1" applyNumberFormat="1" applyFont="1" applyFill="1" applyBorder="1" applyProtection="1">
      <protection locked="0"/>
    </xf>
    <xf numFmtId="0" fontId="4" fillId="6" borderId="6" xfId="0" applyFont="1" applyFill="1" applyBorder="1" applyProtection="1">
      <protection locked="0"/>
    </xf>
    <xf numFmtId="0" fontId="2" fillId="6" borderId="7" xfId="0" applyFon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4" fillId="5" borderId="0" xfId="0" applyFont="1" applyFill="1"/>
    <xf numFmtId="0" fontId="16" fillId="4" borderId="0" xfId="0" applyFont="1" applyFill="1" applyAlignment="1">
      <alignment vertical="center"/>
    </xf>
    <xf numFmtId="0" fontId="16" fillId="4" borderId="0" xfId="0" applyFont="1" applyFill="1"/>
    <xf numFmtId="0" fontId="4" fillId="6" borderId="6" xfId="0" applyFont="1" applyFill="1" applyBorder="1"/>
    <xf numFmtId="0" fontId="2" fillId="6" borderId="7" xfId="0" applyFont="1" applyFill="1" applyBorder="1"/>
    <xf numFmtId="0" fontId="13" fillId="4" borderId="0" xfId="0" applyFont="1" applyFill="1" applyAlignment="1">
      <alignment vertical="center"/>
    </xf>
    <xf numFmtId="0" fontId="2" fillId="6" borderId="27" xfId="0" applyFont="1" applyFill="1" applyBorder="1" applyProtection="1">
      <protection locked="0"/>
    </xf>
    <xf numFmtId="165" fontId="2" fillId="6" borderId="27" xfId="1" applyNumberFormat="1" applyFont="1" applyFill="1" applyBorder="1" applyProtection="1">
      <protection locked="0"/>
    </xf>
    <xf numFmtId="49" fontId="2" fillId="4" borderId="0" xfId="0" applyNumberFormat="1" applyFont="1" applyFill="1"/>
    <xf numFmtId="165" fontId="2" fillId="6" borderId="25" xfId="1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165" fontId="2" fillId="6" borderId="7" xfId="1" applyNumberFormat="1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2" fillId="6" borderId="8" xfId="0" applyFont="1" applyFill="1" applyBorder="1"/>
    <xf numFmtId="0" fontId="11" fillId="0" borderId="34" xfId="0" applyFont="1" applyBorder="1" applyAlignment="1">
      <alignment horizontal="left" vertical="center" wrapText="1" indent="1"/>
    </xf>
    <xf numFmtId="49" fontId="11" fillId="0" borderId="34" xfId="0" applyNumberFormat="1" applyFont="1" applyBorder="1" applyAlignment="1">
      <alignment horizontal="left" vertical="center" wrapText="1" indent="1"/>
    </xf>
    <xf numFmtId="164" fontId="2" fillId="0" borderId="0" xfId="0" applyNumberFormat="1" applyFont="1"/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 wrapText="1"/>
    </xf>
    <xf numFmtId="164" fontId="9" fillId="2" borderId="17" xfId="0" applyNumberFormat="1" applyFont="1" applyFill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 applyProtection="1">
      <alignment horizontal="center" vertical="center"/>
      <protection locked="0"/>
    </xf>
    <xf numFmtId="164" fontId="10" fillId="0" borderId="5" xfId="1" applyNumberFormat="1" applyFont="1" applyBorder="1" applyAlignment="1" applyProtection="1">
      <alignment horizontal="center" vertical="center"/>
      <protection locked="0"/>
    </xf>
    <xf numFmtId="164" fontId="10" fillId="0" borderId="2" xfId="1" applyNumberFormat="1" applyFont="1" applyBorder="1" applyAlignment="1" applyProtection="1">
      <alignment vertical="center"/>
      <protection locked="0"/>
    </xf>
    <xf numFmtId="164" fontId="10" fillId="0" borderId="6" xfId="0" applyNumberFormat="1" applyFont="1" applyBorder="1" applyAlignment="1" applyProtection="1">
      <alignment horizontal="left" vertical="center" wrapText="1"/>
      <protection locked="0"/>
    </xf>
    <xf numFmtId="164" fontId="13" fillId="0" borderId="0" xfId="0" applyNumberFormat="1" applyFont="1" applyAlignment="1">
      <alignment vertical="center"/>
    </xf>
    <xf numFmtId="164" fontId="11" fillId="0" borderId="34" xfId="0" applyNumberFormat="1" applyFont="1" applyBorder="1" applyAlignment="1">
      <alignment horizontal="left" vertical="center" wrapText="1" indent="1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 applyProtection="1">
      <alignment horizontal="left" vertical="center" wrapText="1"/>
      <protection locked="0"/>
    </xf>
    <xf numFmtId="164" fontId="10" fillId="0" borderId="0" xfId="1" applyNumberFormat="1" applyFont="1" applyBorder="1" applyAlignment="1" applyProtection="1">
      <alignment horizontal="center" vertical="center"/>
      <protection locked="0"/>
    </xf>
    <xf numFmtId="164" fontId="10" fillId="0" borderId="0" xfId="1" applyNumberFormat="1" applyFont="1" applyBorder="1" applyAlignment="1" applyProtection="1">
      <alignment vertical="center"/>
      <protection locked="0"/>
    </xf>
    <xf numFmtId="0" fontId="18" fillId="9" borderId="4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9" borderId="42" xfId="0" applyFont="1" applyFill="1" applyBorder="1" applyAlignment="1">
      <alignment horizontal="center" vertical="center" wrapText="1"/>
    </xf>
    <xf numFmtId="0" fontId="11" fillId="9" borderId="41" xfId="0" applyFont="1" applyFill="1" applyBorder="1" applyAlignment="1">
      <alignment vertical="center" wrapText="1"/>
    </xf>
    <xf numFmtId="0" fontId="11" fillId="9" borderId="1" xfId="0" applyFont="1" applyFill="1" applyBorder="1" applyAlignment="1" applyProtection="1">
      <alignment vertical="center" wrapText="1"/>
      <protection locked="0"/>
    </xf>
    <xf numFmtId="43" fontId="11" fillId="9" borderId="42" xfId="1" applyFont="1" applyFill="1" applyBorder="1" applyAlignment="1" applyProtection="1">
      <alignment vertical="center" wrapText="1"/>
      <protection locked="0"/>
    </xf>
    <xf numFmtId="0" fontId="11" fillId="9" borderId="42" xfId="0" applyFont="1" applyFill="1" applyBorder="1" applyAlignment="1" applyProtection="1">
      <alignment vertical="center" wrapText="1"/>
      <protection locked="0"/>
    </xf>
    <xf numFmtId="0" fontId="18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0" fontId="11" fillId="9" borderId="43" xfId="0" applyFont="1" applyFill="1" applyBorder="1" applyAlignment="1">
      <alignment vertical="center" wrapText="1"/>
    </xf>
    <xf numFmtId="0" fontId="18" fillId="9" borderId="27" xfId="0" applyFont="1" applyFill="1" applyBorder="1" applyAlignment="1">
      <alignment horizontal="center" vertical="center" wrapText="1"/>
    </xf>
    <xf numFmtId="43" fontId="11" fillId="9" borderId="44" xfId="0" applyNumberFormat="1" applyFont="1" applyFill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43" fontId="2" fillId="0" borderId="46" xfId="1" applyFont="1" applyBorder="1" applyAlignment="1">
      <alignment vertical="center"/>
    </xf>
    <xf numFmtId="43" fontId="4" fillId="0" borderId="46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10" fillId="0" borderId="1" xfId="1" applyFont="1" applyBorder="1" applyAlignment="1" applyProtection="1">
      <alignment horizontal="center" vertical="center"/>
      <protection locked="0"/>
    </xf>
    <xf numFmtId="43" fontId="10" fillId="0" borderId="1" xfId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6" fontId="2" fillId="0" borderId="0" xfId="0" applyNumberFormat="1" applyFont="1" applyAlignment="1">
      <alignment vertical="center"/>
    </xf>
    <xf numFmtId="6" fontId="2" fillId="0" borderId="12" xfId="0" applyNumberFormat="1" applyFont="1" applyBorder="1" applyAlignment="1">
      <alignment vertical="center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2" fillId="0" borderId="6" xfId="0" applyNumberFormat="1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horizontal="left" vertical="center" wrapText="1"/>
      <protection locked="0"/>
    </xf>
    <xf numFmtId="164" fontId="10" fillId="0" borderId="1" xfId="1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 applyProtection="1">
      <alignment vertical="center"/>
      <protection locked="0"/>
    </xf>
    <xf numFmtId="14" fontId="2" fillId="0" borderId="0" xfId="0" applyNumberFormat="1" applyFont="1" applyAlignment="1">
      <alignment horizontal="left"/>
    </xf>
    <xf numFmtId="0" fontId="20" fillId="0" borderId="0" xfId="2" quotePrefix="1" applyFont="1"/>
    <xf numFmtId="0" fontId="20" fillId="0" borderId="0" xfId="2" applyFont="1"/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4" fillId="6" borderId="6" xfId="1" applyNumberFormat="1" applyFont="1" applyFill="1" applyBorder="1" applyAlignment="1" applyProtection="1">
      <alignment horizontal="right"/>
      <protection locked="0"/>
    </xf>
    <xf numFmtId="165" fontId="4" fillId="6" borderId="7" xfId="1" applyNumberFormat="1" applyFont="1" applyFill="1" applyBorder="1" applyAlignment="1" applyProtection="1">
      <alignment horizontal="right"/>
      <protection locked="0"/>
    </xf>
    <xf numFmtId="164" fontId="10" fillId="0" borderId="3" xfId="0" applyNumberFormat="1" applyFont="1" applyBorder="1" applyAlignment="1">
      <alignment horizontal="left" vertical="center"/>
    </xf>
    <xf numFmtId="164" fontId="10" fillId="0" borderId="5" xfId="0" applyNumberFormat="1" applyFont="1" applyBorder="1" applyAlignment="1">
      <alignment horizontal="left" vertical="center"/>
    </xf>
    <xf numFmtId="164" fontId="10" fillId="0" borderId="4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164" fontId="9" fillId="2" borderId="14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 wrapText="1"/>
    </xf>
    <xf numFmtId="164" fontId="9" fillId="2" borderId="20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 applyProtection="1">
      <alignment horizontal="left" vertical="center" wrapText="1"/>
      <protection locked="0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7" xfId="0" applyNumberFormat="1" applyFont="1" applyBorder="1" applyAlignment="1" applyProtection="1">
      <alignment horizontal="left" vertical="center" wrapText="1"/>
      <protection locked="0"/>
    </xf>
    <xf numFmtId="164" fontId="8" fillId="3" borderId="11" xfId="0" applyNumberFormat="1" applyFont="1" applyFill="1" applyBorder="1" applyAlignment="1">
      <alignment horizontal="left" vertical="center"/>
    </xf>
    <xf numFmtId="164" fontId="8" fillId="3" borderId="12" xfId="0" applyNumberFormat="1" applyFont="1" applyFill="1" applyBorder="1" applyAlignment="1">
      <alignment horizontal="left" vertical="center"/>
    </xf>
    <xf numFmtId="164" fontId="8" fillId="3" borderId="8" xfId="0" applyNumberFormat="1" applyFont="1" applyFill="1" applyBorder="1" applyAlignment="1">
      <alignment horizontal="left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9" fillId="2" borderId="2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 wrapText="1"/>
    </xf>
    <xf numFmtId="164" fontId="9" fillId="2" borderId="22" xfId="0" applyNumberFormat="1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 applyProtection="1">
      <alignment horizontal="left" vertical="center" wrapText="1"/>
      <protection locked="0"/>
    </xf>
    <xf numFmtId="164" fontId="10" fillId="0" borderId="8" xfId="0" applyNumberFormat="1" applyFont="1" applyBorder="1" applyAlignment="1" applyProtection="1">
      <alignment horizontal="left" vertical="center" wrapText="1"/>
      <protection locked="0"/>
    </xf>
    <xf numFmtId="164" fontId="10" fillId="0" borderId="7" xfId="0" applyNumberFormat="1" applyFont="1" applyBorder="1" applyAlignment="1" applyProtection="1">
      <alignment horizontal="left" vertical="center" wrapText="1"/>
      <protection locked="0"/>
    </xf>
    <xf numFmtId="0" fontId="18" fillId="9" borderId="1" xfId="0" applyFont="1" applyFill="1" applyBorder="1" applyAlignment="1">
      <alignment horizontal="left" vertical="center" wrapText="1"/>
    </xf>
    <xf numFmtId="0" fontId="12" fillId="8" borderId="39" xfId="0" applyFont="1" applyFill="1" applyBorder="1" applyAlignment="1">
      <alignment horizontal="left" vertical="center" wrapText="1"/>
    </xf>
    <xf numFmtId="0" fontId="12" fillId="8" borderId="40" xfId="0" applyFont="1" applyFill="1" applyBorder="1" applyAlignment="1">
      <alignment horizontal="left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 wrapText="1"/>
    </xf>
    <xf numFmtId="15" fontId="18" fillId="9" borderId="1" xfId="0" applyNumberFormat="1" applyFont="1" applyFill="1" applyBorder="1" applyAlignment="1">
      <alignment horizontal="center" vertical="center" wrapText="1"/>
    </xf>
    <xf numFmtId="15" fontId="18" fillId="9" borderId="42" xfId="0" applyNumberFormat="1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27" xfId="0" applyFont="1" applyFill="1" applyBorder="1" applyAlignment="1">
      <alignment horizontal="left" vertical="center" wrapText="1"/>
    </xf>
    <xf numFmtId="164" fontId="9" fillId="2" borderId="47" xfId="0" applyNumberFormat="1" applyFont="1" applyFill="1" applyBorder="1" applyAlignment="1">
      <alignment horizontal="center" vertical="center" wrapText="1"/>
    </xf>
    <xf numFmtId="164" fontId="9" fillId="2" borderId="48" xfId="0" applyNumberFormat="1" applyFont="1" applyFill="1" applyBorder="1" applyAlignment="1">
      <alignment horizontal="center" vertical="center" wrapText="1"/>
    </xf>
    <xf numFmtId="164" fontId="9" fillId="2" borderId="49" xfId="0" applyNumberFormat="1" applyFont="1" applyFill="1" applyBorder="1" applyAlignment="1">
      <alignment horizontal="center" vertical="center" wrapText="1"/>
    </xf>
    <xf numFmtId="165" fontId="2" fillId="6" borderId="46" xfId="1" applyNumberFormat="1" applyFont="1" applyFill="1" applyBorder="1" applyProtection="1">
      <protection locked="0"/>
    </xf>
    <xf numFmtId="0" fontId="12" fillId="7" borderId="23" xfId="0" applyFont="1" applyFill="1" applyBorder="1" applyAlignment="1">
      <alignment vertical="center" wrapText="1"/>
    </xf>
    <xf numFmtId="0" fontId="12" fillId="7" borderId="20" xfId="0" applyFont="1" applyFill="1" applyBorder="1" applyAlignment="1">
      <alignment vertical="center" wrapText="1"/>
    </xf>
    <xf numFmtId="0" fontId="12" fillId="7" borderId="24" xfId="0" applyFont="1" applyFill="1" applyBorder="1" applyAlignment="1">
      <alignment vertical="center" wrapText="1"/>
    </xf>
    <xf numFmtId="3" fontId="18" fillId="0" borderId="36" xfId="0" applyNumberFormat="1" applyFont="1" applyBorder="1" applyAlignment="1">
      <alignment vertical="center" wrapText="1"/>
    </xf>
    <xf numFmtId="3" fontId="18" fillId="0" borderId="26" xfId="0" applyNumberFormat="1" applyFont="1" applyBorder="1" applyAlignment="1">
      <alignment vertical="center" wrapText="1"/>
    </xf>
    <xf numFmtId="3" fontId="18" fillId="0" borderId="1" xfId="0" applyNumberFormat="1" applyFont="1" applyBorder="1" applyAlignment="1" applyProtection="1">
      <alignment vertical="center" wrapText="1"/>
      <protection locked="0"/>
    </xf>
    <xf numFmtId="3" fontId="18" fillId="0" borderId="1" xfId="0" applyNumberFormat="1" applyFont="1" applyBorder="1" applyAlignment="1">
      <alignment vertical="center" wrapText="1"/>
    </xf>
    <xf numFmtId="3" fontId="11" fillId="0" borderId="36" xfId="0" applyNumberFormat="1" applyFont="1" applyBorder="1" applyAlignment="1">
      <alignment vertical="center" wrapText="1"/>
    </xf>
    <xf numFmtId="3" fontId="11" fillId="0" borderId="1" xfId="0" applyNumberFormat="1" applyFont="1" applyBorder="1" applyAlignment="1" applyProtection="1">
      <alignment vertical="center" wrapText="1"/>
      <protection locked="0"/>
    </xf>
    <xf numFmtId="3" fontId="11" fillId="0" borderId="1" xfId="0" applyNumberFormat="1" applyFont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38" xfId="0" applyNumberFormat="1" applyFont="1" applyBorder="1" applyAlignment="1">
      <alignment vertical="center" wrapText="1"/>
    </xf>
    <xf numFmtId="0" fontId="17" fillId="10" borderId="28" xfId="0" applyFont="1" applyFill="1" applyBorder="1" applyAlignment="1">
      <alignment horizontal="center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21" fillId="12" borderId="28" xfId="0" applyFont="1" applyFill="1" applyBorder="1" applyAlignment="1">
      <alignment horizontal="center" vertical="center" wrapText="1"/>
    </xf>
    <xf numFmtId="0" fontId="21" fillId="12" borderId="29" xfId="0" applyFont="1" applyFill="1" applyBorder="1" applyAlignment="1">
      <alignment horizontal="center" vertical="center" wrapText="1"/>
    </xf>
    <xf numFmtId="0" fontId="21" fillId="11" borderId="28" xfId="0" applyFont="1" applyFill="1" applyBorder="1" applyAlignment="1">
      <alignment horizontal="center" vertical="center" wrapText="1"/>
    </xf>
    <xf numFmtId="0" fontId="21" fillId="11" borderId="29" xfId="0" applyFont="1" applyFill="1" applyBorder="1" applyAlignment="1">
      <alignment horizontal="center" vertical="center" wrapText="1"/>
    </xf>
    <xf numFmtId="0" fontId="17" fillId="10" borderId="30" xfId="0" applyFont="1" applyFill="1" applyBorder="1" applyAlignment="1">
      <alignment horizontal="center" vertical="center" wrapText="1"/>
    </xf>
    <xf numFmtId="0" fontId="17" fillId="10" borderId="31" xfId="0" applyFont="1" applyFill="1" applyBorder="1" applyAlignment="1">
      <alignment horizontal="center" vertical="center" wrapText="1"/>
    </xf>
    <xf numFmtId="0" fontId="21" fillId="12" borderId="32" xfId="0" applyFont="1" applyFill="1" applyBorder="1" applyAlignment="1">
      <alignment horizontal="center" vertical="center" wrapText="1"/>
    </xf>
    <xf numFmtId="0" fontId="21" fillId="12" borderId="33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0" fontId="21" fillId="11" borderId="33" xfId="0" applyFont="1" applyFill="1" applyBorder="1" applyAlignment="1">
      <alignment horizontal="center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B12"/>
  <sheetViews>
    <sheetView showGridLines="0" zoomScale="190" zoomScaleNormal="190" workbookViewId="0">
      <selection activeCell="B5" sqref="B5"/>
    </sheetView>
  </sheetViews>
  <sheetFormatPr defaultColWidth="8.85546875" defaultRowHeight="15" x14ac:dyDescent="0.2"/>
  <cols>
    <col min="1" max="1" width="8.85546875" style="2"/>
    <col min="2" max="2" width="26.5703125" style="2" customWidth="1"/>
    <col min="3" max="16384" width="8.85546875" style="2"/>
  </cols>
  <sheetData>
    <row r="1" spans="1:2" ht="15.75" x14ac:dyDescent="0.25">
      <c r="A1" s="3" t="s">
        <v>202</v>
      </c>
    </row>
    <row r="2" spans="1:2" ht="15.75" x14ac:dyDescent="0.25">
      <c r="A2" s="3"/>
    </row>
    <row r="3" spans="1:2" ht="15.75" x14ac:dyDescent="0.25">
      <c r="A3" s="3" t="s">
        <v>108</v>
      </c>
    </row>
    <row r="5" spans="1:2" x14ac:dyDescent="0.2">
      <c r="A5" s="2" t="s">
        <v>68</v>
      </c>
      <c r="B5" s="119">
        <v>45505</v>
      </c>
    </row>
    <row r="7" spans="1:2" x14ac:dyDescent="0.2">
      <c r="A7" s="2" t="s">
        <v>69</v>
      </c>
      <c r="B7" s="120" t="s">
        <v>227</v>
      </c>
    </row>
    <row r="8" spans="1:2" x14ac:dyDescent="0.2">
      <c r="B8" s="121" t="s">
        <v>228</v>
      </c>
    </row>
    <row r="9" spans="1:2" x14ac:dyDescent="0.2">
      <c r="B9" s="121" t="s">
        <v>229</v>
      </c>
    </row>
    <row r="10" spans="1:2" x14ac:dyDescent="0.2">
      <c r="B10" s="120" t="s">
        <v>230</v>
      </c>
    </row>
    <row r="11" spans="1:2" x14ac:dyDescent="0.2">
      <c r="B11" s="120"/>
    </row>
    <row r="12" spans="1:2" x14ac:dyDescent="0.2">
      <c r="B12" s="120"/>
    </row>
  </sheetData>
  <hyperlinks>
    <hyperlink ref="B7" location="'8.1 - 8.3'!A1" display="Uitwerking 8.1 - 8.3" xr:uid="{07DD665A-ED3F-4718-9F77-1A14FB4577E6}"/>
    <hyperlink ref="B8" location="'8.4 - 8.5'!A1" display="Uitwerking 8.4 - 8.5" xr:uid="{61E6A5C2-78B3-4498-A0E7-6DEE06F9F35A}"/>
    <hyperlink ref="B9" location="'8.6 - 8.9'!A1" display="Uitwerking 8.6 - 8.9" xr:uid="{6B7EECC8-590A-4C27-B935-B2787194C82A}"/>
    <hyperlink ref="B10" location="'8.10 - 8.14'!A1" display="Uitwerking 8.10 - 8.14" xr:uid="{9E11E97A-2651-4171-8A4B-5BA86CE6AFD2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101"/>
  <sheetViews>
    <sheetView showGridLines="0" zoomScale="175" zoomScaleNormal="175" workbookViewId="0">
      <selection sqref="A1:XFD1048576"/>
    </sheetView>
  </sheetViews>
  <sheetFormatPr defaultColWidth="8.85546875" defaultRowHeight="15" x14ac:dyDescent="0.2"/>
  <cols>
    <col min="1" max="1" width="8.85546875" style="2"/>
    <col min="2" max="2" width="42" style="2" customWidth="1"/>
    <col min="3" max="16384" width="8.85546875" style="2"/>
  </cols>
  <sheetData>
    <row r="1" spans="1:2" ht="15.75" x14ac:dyDescent="0.25">
      <c r="A1" s="3" t="s">
        <v>76</v>
      </c>
    </row>
    <row r="2" spans="1:2" ht="15.75" x14ac:dyDescent="0.25">
      <c r="A2" s="3"/>
    </row>
    <row r="3" spans="1:2" ht="15.75" x14ac:dyDescent="0.25">
      <c r="A3" s="3" t="s">
        <v>108</v>
      </c>
    </row>
    <row r="5" spans="1:2" ht="15.75" x14ac:dyDescent="0.25">
      <c r="A5" s="3" t="s">
        <v>63</v>
      </c>
    </row>
    <row r="6" spans="1:2" x14ac:dyDescent="0.2">
      <c r="A6" s="2" t="s">
        <v>75</v>
      </c>
    </row>
    <row r="7" spans="1:2" x14ac:dyDescent="0.2">
      <c r="A7" s="2" t="s">
        <v>60</v>
      </c>
    </row>
    <row r="8" spans="1:2" x14ac:dyDescent="0.2">
      <c r="A8" s="2" t="s">
        <v>61</v>
      </c>
    </row>
    <row r="10" spans="1:2" s="4" customFormat="1" ht="15.75" x14ac:dyDescent="0.25">
      <c r="A10" s="4" t="s">
        <v>64</v>
      </c>
      <c r="B10" s="4" t="s">
        <v>66</v>
      </c>
    </row>
    <row r="11" spans="1:2" x14ac:dyDescent="0.2">
      <c r="B11" s="2" t="s">
        <v>65</v>
      </c>
    </row>
    <row r="12" spans="1:2" x14ac:dyDescent="0.2">
      <c r="B12" s="2" t="s">
        <v>67</v>
      </c>
    </row>
    <row r="13" spans="1:2" x14ac:dyDescent="0.2">
      <c r="B13" s="2" t="s">
        <v>70</v>
      </c>
    </row>
    <row r="14" spans="1:2" x14ac:dyDescent="0.2">
      <c r="B14" s="2" t="s">
        <v>71</v>
      </c>
    </row>
    <row r="16" spans="1:2" s="4" customFormat="1" ht="15.75" x14ac:dyDescent="0.25">
      <c r="A16" s="4" t="s">
        <v>64</v>
      </c>
      <c r="B16" s="4" t="s">
        <v>62</v>
      </c>
    </row>
    <row r="18" spans="1:3" ht="15.75" x14ac:dyDescent="0.25">
      <c r="A18" s="3" t="s">
        <v>77</v>
      </c>
      <c r="C18" s="5"/>
    </row>
    <row r="19" spans="1:3" x14ac:dyDescent="0.2">
      <c r="A19" s="6">
        <v>200</v>
      </c>
      <c r="B19" s="2" t="s">
        <v>11</v>
      </c>
    </row>
    <row r="20" spans="1:3" x14ac:dyDescent="0.2">
      <c r="A20" s="6">
        <v>210</v>
      </c>
      <c r="B20" s="2" t="s">
        <v>12</v>
      </c>
    </row>
    <row r="21" spans="1:3" x14ac:dyDescent="0.2">
      <c r="A21" s="6">
        <v>300</v>
      </c>
      <c r="B21" s="2" t="s">
        <v>13</v>
      </c>
    </row>
    <row r="22" spans="1:3" x14ac:dyDescent="0.2">
      <c r="A22" s="6">
        <v>310</v>
      </c>
      <c r="B22" s="2" t="s">
        <v>14</v>
      </c>
    </row>
    <row r="23" spans="1:3" x14ac:dyDescent="0.2">
      <c r="A23" s="6">
        <v>400</v>
      </c>
      <c r="B23" s="2" t="s">
        <v>78</v>
      </c>
    </row>
    <row r="24" spans="1:3" x14ac:dyDescent="0.2">
      <c r="A24" s="6">
        <v>410</v>
      </c>
      <c r="B24" s="2" t="s">
        <v>79</v>
      </c>
    </row>
    <row r="25" spans="1:3" x14ac:dyDescent="0.2">
      <c r="A25" s="6">
        <v>420</v>
      </c>
      <c r="B25" s="2" t="s">
        <v>80</v>
      </c>
    </row>
    <row r="26" spans="1:3" x14ac:dyDescent="0.2">
      <c r="A26" s="6">
        <v>500</v>
      </c>
      <c r="B26" s="2" t="s">
        <v>15</v>
      </c>
    </row>
    <row r="27" spans="1:3" x14ac:dyDescent="0.2">
      <c r="A27" s="6">
        <v>510</v>
      </c>
      <c r="B27" s="2" t="s">
        <v>16</v>
      </c>
    </row>
    <row r="28" spans="1:3" x14ac:dyDescent="0.2">
      <c r="A28" s="6">
        <v>600</v>
      </c>
      <c r="B28" s="2" t="s">
        <v>17</v>
      </c>
    </row>
    <row r="29" spans="1:3" x14ac:dyDescent="0.2">
      <c r="A29" s="6">
        <v>680</v>
      </c>
      <c r="B29" s="2" t="s">
        <v>18</v>
      </c>
    </row>
    <row r="30" spans="1:3" x14ac:dyDescent="0.2">
      <c r="A30" s="6">
        <v>695</v>
      </c>
      <c r="B30" s="2" t="s">
        <v>81</v>
      </c>
    </row>
    <row r="31" spans="1:3" x14ac:dyDescent="0.2">
      <c r="A31" s="6">
        <v>700</v>
      </c>
      <c r="B31" s="2" t="s">
        <v>19</v>
      </c>
    </row>
    <row r="32" spans="1:3" x14ac:dyDescent="0.2">
      <c r="A32" s="6">
        <v>750</v>
      </c>
      <c r="B32" s="2" t="s">
        <v>82</v>
      </c>
    </row>
    <row r="33" spans="1:2" x14ac:dyDescent="0.2">
      <c r="A33" s="6">
        <v>760</v>
      </c>
      <c r="B33" s="2" t="s">
        <v>83</v>
      </c>
    </row>
    <row r="34" spans="1:2" x14ac:dyDescent="0.2">
      <c r="A34" s="6">
        <v>800</v>
      </c>
      <c r="B34" s="2" t="s">
        <v>84</v>
      </c>
    </row>
    <row r="35" spans="1:2" x14ac:dyDescent="0.2">
      <c r="A35" s="6">
        <v>820</v>
      </c>
      <c r="B35" s="2" t="s">
        <v>85</v>
      </c>
    </row>
    <row r="36" spans="1:2" x14ac:dyDescent="0.2">
      <c r="A36" s="7">
        <v>1000</v>
      </c>
      <c r="B36" s="2" t="s">
        <v>20</v>
      </c>
    </row>
    <row r="37" spans="1:2" x14ac:dyDescent="0.2">
      <c r="A37" s="7">
        <v>1050</v>
      </c>
      <c r="B37" s="2" t="s">
        <v>21</v>
      </c>
    </row>
    <row r="38" spans="1:2" x14ac:dyDescent="0.2">
      <c r="A38" s="7">
        <v>1060</v>
      </c>
      <c r="B38" s="2" t="s">
        <v>22</v>
      </c>
    </row>
    <row r="39" spans="1:2" x14ac:dyDescent="0.2">
      <c r="A39" s="7">
        <v>1070</v>
      </c>
      <c r="B39" s="2" t="s">
        <v>23</v>
      </c>
    </row>
    <row r="40" spans="1:2" x14ac:dyDescent="0.2">
      <c r="A40" s="7">
        <v>1080</v>
      </c>
      <c r="B40" s="2" t="s">
        <v>24</v>
      </c>
    </row>
    <row r="41" spans="1:2" x14ac:dyDescent="0.2">
      <c r="A41" s="7">
        <v>1090</v>
      </c>
      <c r="B41" s="2" t="s">
        <v>86</v>
      </c>
    </row>
    <row r="42" spans="1:2" x14ac:dyDescent="0.2">
      <c r="A42" s="7">
        <v>1100</v>
      </c>
      <c r="B42" s="2" t="s">
        <v>25</v>
      </c>
    </row>
    <row r="43" spans="1:2" x14ac:dyDescent="0.2">
      <c r="A43" s="7">
        <v>1150</v>
      </c>
      <c r="B43" s="2" t="s">
        <v>87</v>
      </c>
    </row>
    <row r="44" spans="1:2" x14ac:dyDescent="0.2">
      <c r="A44" s="7">
        <v>1180</v>
      </c>
      <c r="B44" s="2" t="s">
        <v>88</v>
      </c>
    </row>
    <row r="45" spans="1:2" x14ac:dyDescent="0.2">
      <c r="A45" s="7">
        <v>1200</v>
      </c>
      <c r="B45" s="2" t="s">
        <v>26</v>
      </c>
    </row>
    <row r="46" spans="1:2" x14ac:dyDescent="0.2">
      <c r="A46" s="7">
        <v>1240</v>
      </c>
      <c r="B46" s="2" t="s">
        <v>27</v>
      </c>
    </row>
    <row r="47" spans="1:2" x14ac:dyDescent="0.2">
      <c r="A47" s="7">
        <v>1260</v>
      </c>
      <c r="B47" s="2" t="s">
        <v>28</v>
      </c>
    </row>
    <row r="48" spans="1:2" x14ac:dyDescent="0.2">
      <c r="A48" s="7">
        <v>1270</v>
      </c>
      <c r="B48" s="2" t="s">
        <v>29</v>
      </c>
    </row>
    <row r="49" spans="1:2" x14ac:dyDescent="0.2">
      <c r="A49" s="7">
        <v>1280</v>
      </c>
      <c r="B49" s="2" t="s">
        <v>30</v>
      </c>
    </row>
    <row r="50" spans="1:2" x14ac:dyDescent="0.2">
      <c r="A50" s="7">
        <v>1300</v>
      </c>
      <c r="B50" s="2" t="s">
        <v>89</v>
      </c>
    </row>
    <row r="51" spans="1:2" x14ac:dyDescent="0.2">
      <c r="A51" s="7">
        <v>1350</v>
      </c>
      <c r="B51" s="2" t="s">
        <v>90</v>
      </c>
    </row>
    <row r="52" spans="1:2" x14ac:dyDescent="0.2">
      <c r="A52" s="7">
        <v>1400</v>
      </c>
      <c r="B52" s="2" t="s">
        <v>31</v>
      </c>
    </row>
    <row r="53" spans="1:2" x14ac:dyDescent="0.2">
      <c r="A53" s="7">
        <v>1500</v>
      </c>
      <c r="B53" s="2" t="s">
        <v>32</v>
      </c>
    </row>
    <row r="54" spans="1:2" x14ac:dyDescent="0.2">
      <c r="A54" s="7">
        <v>1520</v>
      </c>
      <c r="B54" s="2" t="s">
        <v>33</v>
      </c>
    </row>
    <row r="55" spans="1:2" x14ac:dyDescent="0.2">
      <c r="A55" s="7">
        <v>1540</v>
      </c>
      <c r="B55" s="2" t="s">
        <v>91</v>
      </c>
    </row>
    <row r="56" spans="1:2" x14ac:dyDescent="0.2">
      <c r="A56" s="7">
        <v>1600</v>
      </c>
      <c r="B56" s="2" t="s">
        <v>34</v>
      </c>
    </row>
    <row r="57" spans="1:2" x14ac:dyDescent="0.2">
      <c r="A57" s="7">
        <v>1650</v>
      </c>
      <c r="B57" s="2" t="s">
        <v>35</v>
      </c>
    </row>
    <row r="58" spans="1:2" x14ac:dyDescent="0.2">
      <c r="A58" s="7">
        <v>1660</v>
      </c>
      <c r="B58" s="2" t="s">
        <v>36</v>
      </c>
    </row>
    <row r="59" spans="1:2" x14ac:dyDescent="0.2">
      <c r="A59" s="7">
        <v>1665</v>
      </c>
      <c r="B59" s="2" t="s">
        <v>92</v>
      </c>
    </row>
    <row r="60" spans="1:2" x14ac:dyDescent="0.2">
      <c r="A60" s="7">
        <v>1680</v>
      </c>
      <c r="B60" s="2" t="s">
        <v>37</v>
      </c>
    </row>
    <row r="61" spans="1:2" x14ac:dyDescent="0.2">
      <c r="A61" s="7">
        <v>3000</v>
      </c>
      <c r="B61" s="2" t="s">
        <v>38</v>
      </c>
    </row>
    <row r="62" spans="1:2" x14ac:dyDescent="0.2">
      <c r="A62" s="7">
        <v>3100</v>
      </c>
      <c r="B62" s="2" t="s">
        <v>93</v>
      </c>
    </row>
    <row r="63" spans="1:2" x14ac:dyDescent="0.2">
      <c r="A63" s="7">
        <v>3200</v>
      </c>
      <c r="B63" s="2" t="s">
        <v>94</v>
      </c>
    </row>
    <row r="64" spans="1:2" x14ac:dyDescent="0.2">
      <c r="A64" s="7">
        <v>3300</v>
      </c>
      <c r="B64" s="2" t="s">
        <v>95</v>
      </c>
    </row>
    <row r="65" spans="1:2" x14ac:dyDescent="0.2">
      <c r="A65" s="7">
        <v>4000</v>
      </c>
      <c r="B65" s="2" t="s">
        <v>39</v>
      </c>
    </row>
    <row r="66" spans="1:2" x14ac:dyDescent="0.2">
      <c r="A66" s="7">
        <v>4050</v>
      </c>
      <c r="B66" s="2" t="s">
        <v>40</v>
      </c>
    </row>
    <row r="67" spans="1:2" x14ac:dyDescent="0.2">
      <c r="A67" s="7">
        <v>4070</v>
      </c>
      <c r="B67" s="2" t="s">
        <v>231</v>
      </c>
    </row>
    <row r="68" spans="1:2" x14ac:dyDescent="0.2">
      <c r="A68" s="7">
        <v>4100</v>
      </c>
      <c r="B68" s="2" t="s">
        <v>41</v>
      </c>
    </row>
    <row r="69" spans="1:2" x14ac:dyDescent="0.2">
      <c r="A69" s="7">
        <v>4120</v>
      </c>
      <c r="B69" s="2" t="s">
        <v>42</v>
      </c>
    </row>
    <row r="70" spans="1:2" x14ac:dyDescent="0.2">
      <c r="A70" s="7">
        <v>4150</v>
      </c>
      <c r="B70" s="2" t="s">
        <v>96</v>
      </c>
    </row>
    <row r="71" spans="1:2" x14ac:dyDescent="0.2">
      <c r="A71" s="7">
        <v>4200</v>
      </c>
      <c r="B71" s="2" t="s">
        <v>43</v>
      </c>
    </row>
    <row r="72" spans="1:2" x14ac:dyDescent="0.2">
      <c r="A72" s="7">
        <v>4250</v>
      </c>
      <c r="B72" s="2" t="s">
        <v>44</v>
      </c>
    </row>
    <row r="73" spans="1:2" x14ac:dyDescent="0.2">
      <c r="A73" s="7">
        <v>4300</v>
      </c>
      <c r="B73" s="2" t="s">
        <v>45</v>
      </c>
    </row>
    <row r="74" spans="1:2" x14ac:dyDescent="0.2">
      <c r="A74" s="7">
        <v>4350</v>
      </c>
      <c r="B74" s="2" t="s">
        <v>46</v>
      </c>
    </row>
    <row r="75" spans="1:2" x14ac:dyDescent="0.2">
      <c r="A75" s="7">
        <v>4400</v>
      </c>
      <c r="B75" s="2" t="s">
        <v>47</v>
      </c>
    </row>
    <row r="76" spans="1:2" x14ac:dyDescent="0.2">
      <c r="A76" s="7">
        <v>4500</v>
      </c>
      <c r="B76" s="2" t="s">
        <v>97</v>
      </c>
    </row>
    <row r="77" spans="1:2" x14ac:dyDescent="0.2">
      <c r="A77" s="7">
        <v>4600</v>
      </c>
      <c r="B77" s="2" t="s">
        <v>48</v>
      </c>
    </row>
    <row r="78" spans="1:2" x14ac:dyDescent="0.2">
      <c r="A78" s="7">
        <v>4650</v>
      </c>
      <c r="B78" s="2" t="s">
        <v>49</v>
      </c>
    </row>
    <row r="79" spans="1:2" x14ac:dyDescent="0.2">
      <c r="A79" s="7">
        <v>4700</v>
      </c>
      <c r="B79" s="2" t="s">
        <v>59</v>
      </c>
    </row>
    <row r="80" spans="1:2" x14ac:dyDescent="0.2">
      <c r="A80" s="7">
        <v>4750</v>
      </c>
      <c r="B80" s="2" t="s">
        <v>98</v>
      </c>
    </row>
    <row r="81" spans="1:2" x14ac:dyDescent="0.2">
      <c r="A81" s="7">
        <v>4800</v>
      </c>
      <c r="B81" s="2" t="s">
        <v>99</v>
      </c>
    </row>
    <row r="82" spans="1:2" x14ac:dyDescent="0.2">
      <c r="A82" s="7">
        <v>4950</v>
      </c>
      <c r="B82" s="2" t="s">
        <v>100</v>
      </c>
    </row>
    <row r="83" spans="1:2" x14ac:dyDescent="0.2">
      <c r="A83" s="7">
        <v>4960</v>
      </c>
      <c r="B83" s="2" t="s">
        <v>50</v>
      </c>
    </row>
    <row r="84" spans="1:2" x14ac:dyDescent="0.2">
      <c r="A84" s="7">
        <v>4970</v>
      </c>
      <c r="B84" s="2" t="s">
        <v>51</v>
      </c>
    </row>
    <row r="85" spans="1:2" x14ac:dyDescent="0.2">
      <c r="A85" s="7">
        <v>4990</v>
      </c>
      <c r="B85" s="2" t="s">
        <v>52</v>
      </c>
    </row>
    <row r="86" spans="1:2" x14ac:dyDescent="0.2">
      <c r="A86" s="7">
        <v>7000</v>
      </c>
      <c r="B86" s="2" t="s">
        <v>53</v>
      </c>
    </row>
    <row r="87" spans="1:2" x14ac:dyDescent="0.2">
      <c r="A87" s="7">
        <v>7400</v>
      </c>
      <c r="B87" s="2" t="s">
        <v>101</v>
      </c>
    </row>
    <row r="88" spans="1:2" x14ac:dyDescent="0.2">
      <c r="A88" s="7">
        <v>7500</v>
      </c>
      <c r="B88" s="2" t="s">
        <v>102</v>
      </c>
    </row>
    <row r="89" spans="1:2" x14ac:dyDescent="0.2">
      <c r="A89" s="7">
        <v>8200</v>
      </c>
      <c r="B89" s="2" t="s">
        <v>54</v>
      </c>
    </row>
    <row r="90" spans="1:2" x14ac:dyDescent="0.2">
      <c r="A90" s="7">
        <v>8300</v>
      </c>
      <c r="B90" s="2" t="s">
        <v>103</v>
      </c>
    </row>
    <row r="91" spans="1:2" x14ac:dyDescent="0.2">
      <c r="A91" s="7">
        <v>8400</v>
      </c>
      <c r="B91" s="2" t="s">
        <v>55</v>
      </c>
    </row>
    <row r="92" spans="1:2" x14ac:dyDescent="0.2">
      <c r="A92" s="7">
        <v>8500</v>
      </c>
      <c r="B92" s="2" t="s">
        <v>56</v>
      </c>
    </row>
    <row r="93" spans="1:2" x14ac:dyDescent="0.2">
      <c r="A93" s="7">
        <v>8550</v>
      </c>
      <c r="B93" s="2" t="s">
        <v>57</v>
      </c>
    </row>
    <row r="94" spans="1:2" x14ac:dyDescent="0.2">
      <c r="A94" s="7">
        <v>8600</v>
      </c>
      <c r="B94" s="2" t="s">
        <v>104</v>
      </c>
    </row>
    <row r="95" spans="1:2" x14ac:dyDescent="0.2">
      <c r="A95" s="7">
        <v>9000</v>
      </c>
      <c r="B95" s="2" t="s">
        <v>105</v>
      </c>
    </row>
    <row r="96" spans="1:2" x14ac:dyDescent="0.2">
      <c r="A96" s="7">
        <v>9100</v>
      </c>
      <c r="B96" s="2" t="s">
        <v>58</v>
      </c>
    </row>
    <row r="97" spans="1:3" x14ac:dyDescent="0.2">
      <c r="A97" s="7">
        <v>9600</v>
      </c>
      <c r="B97" s="2" t="s">
        <v>74</v>
      </c>
    </row>
    <row r="98" spans="1:3" x14ac:dyDescent="0.2">
      <c r="A98" s="24">
        <v>4725</v>
      </c>
      <c r="B98" s="8" t="s">
        <v>109</v>
      </c>
      <c r="C98" s="8" t="s">
        <v>106</v>
      </c>
    </row>
    <row r="99" spans="1:3" x14ac:dyDescent="0.2">
      <c r="A99" s="24"/>
      <c r="B99" s="8"/>
      <c r="C99" s="8" t="s">
        <v>107</v>
      </c>
    </row>
    <row r="100" spans="1:3" x14ac:dyDescent="0.2">
      <c r="A100" s="9"/>
      <c r="B100" s="8"/>
      <c r="C100" s="8"/>
    </row>
    <row r="101" spans="1:3" x14ac:dyDescent="0.2">
      <c r="A101" s="9"/>
      <c r="B101" s="8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354DB-B281-4FFA-8A6A-917F663D07E3}">
  <dimension ref="A1:I39"/>
  <sheetViews>
    <sheetView showGridLines="0" workbookViewId="0">
      <selection activeCell="J11" sqref="J11"/>
    </sheetView>
  </sheetViews>
  <sheetFormatPr defaultColWidth="8.85546875" defaultRowHeight="15" x14ac:dyDescent="0.2"/>
  <cols>
    <col min="1" max="1" width="2.85546875" style="2" customWidth="1"/>
    <col min="2" max="2" width="14.28515625" style="1" customWidth="1"/>
    <col min="3" max="3" width="11.5703125" style="1" customWidth="1"/>
    <col min="4" max="4" width="11.28515625" style="1" customWidth="1"/>
    <col min="5" max="5" width="21" style="1" customWidth="1"/>
    <col min="6" max="6" width="12.5703125" style="1" customWidth="1"/>
    <col min="7" max="7" width="34.7109375" style="1" customWidth="1"/>
    <col min="8" max="8" width="13.28515625" style="1" customWidth="1"/>
    <col min="9" max="9" width="11.5703125" style="1" customWidth="1"/>
    <col min="10" max="10" width="10.7109375" style="1" customWidth="1"/>
    <col min="11" max="11" width="2.42578125" style="1" customWidth="1"/>
    <col min="12" max="16384" width="8.85546875" style="1"/>
  </cols>
  <sheetData>
    <row r="1" spans="2:9" ht="15.75" x14ac:dyDescent="0.2">
      <c r="B1" s="28" t="s">
        <v>203</v>
      </c>
      <c r="D1" s="28" t="s">
        <v>110</v>
      </c>
      <c r="E1" s="28"/>
    </row>
    <row r="2" spans="2:9" ht="15.75" x14ac:dyDescent="0.2">
      <c r="B2" s="28"/>
      <c r="D2" s="28"/>
      <c r="E2" s="28"/>
    </row>
    <row r="3" spans="2:9" ht="15.75" x14ac:dyDescent="0.2">
      <c r="B3" s="28"/>
      <c r="D3" s="28"/>
      <c r="E3" s="28"/>
    </row>
    <row r="4" spans="2:9" ht="18" customHeight="1" x14ac:dyDescent="0.2">
      <c r="B4" s="28" t="s">
        <v>111</v>
      </c>
      <c r="D4" s="28"/>
      <c r="E4" s="28"/>
    </row>
    <row r="5" spans="2:9" ht="18" customHeight="1" x14ac:dyDescent="0.2">
      <c r="B5" s="1" t="s">
        <v>232</v>
      </c>
      <c r="D5" s="28"/>
      <c r="E5" s="28"/>
    </row>
    <row r="6" spans="2:9" ht="18" customHeight="1" x14ac:dyDescent="0.2">
      <c r="B6" s="126" t="s">
        <v>8</v>
      </c>
      <c r="C6" s="127"/>
      <c r="D6" s="127"/>
      <c r="E6" s="127"/>
      <c r="F6" s="127"/>
      <c r="G6" s="128"/>
      <c r="H6" s="128"/>
      <c r="I6" s="16" t="s">
        <v>9</v>
      </c>
    </row>
    <row r="7" spans="2:9" ht="18" customHeight="1" x14ac:dyDescent="0.2">
      <c r="B7" s="129" t="s">
        <v>10</v>
      </c>
      <c r="C7" s="130"/>
      <c r="D7" s="130"/>
      <c r="E7" s="131"/>
      <c r="F7" s="132" t="s">
        <v>7</v>
      </c>
      <c r="G7" s="134" t="s">
        <v>0</v>
      </c>
      <c r="H7" s="134" t="s">
        <v>2</v>
      </c>
      <c r="I7" s="134" t="s">
        <v>3</v>
      </c>
    </row>
    <row r="8" spans="2:9" ht="18" customHeight="1" x14ac:dyDescent="0.2">
      <c r="B8" s="26" t="s">
        <v>72</v>
      </c>
      <c r="C8" s="10" t="s">
        <v>73</v>
      </c>
      <c r="D8" s="10"/>
      <c r="E8" s="27"/>
      <c r="F8" s="133"/>
      <c r="G8" s="134"/>
      <c r="H8" s="134"/>
      <c r="I8" s="134"/>
    </row>
    <row r="9" spans="2:9" ht="18" customHeight="1" x14ac:dyDescent="0.2">
      <c r="B9" s="11">
        <v>680</v>
      </c>
      <c r="C9" s="123" t="str">
        <f>_xlfn.XLOOKUP(B9,'H 8 aanwijzingen'!$A$19:$A$98,'H 8 aanwijzingen'!$B$19:$B$98,"",1)</f>
        <v>Privé</v>
      </c>
      <c r="D9" s="124"/>
      <c r="E9" s="125"/>
      <c r="F9" s="90"/>
      <c r="G9" s="97" t="s">
        <v>204</v>
      </c>
      <c r="H9" s="99">
        <v>72.599999999999994</v>
      </c>
      <c r="I9" s="100"/>
    </row>
    <row r="10" spans="2:9" ht="18" customHeight="1" x14ac:dyDescent="0.2">
      <c r="B10" s="11">
        <v>3000</v>
      </c>
      <c r="C10" s="123" t="str">
        <f>_xlfn.XLOOKUP(B10,'H 8 aanwijzingen'!$A$19:$A$98,'H 8 aanwijzingen'!$B$19:$B$98,"",1)</f>
        <v>Voorraad goederen</v>
      </c>
      <c r="D10" s="124"/>
      <c r="E10" s="125"/>
      <c r="F10" s="93">
        <v>30020</v>
      </c>
      <c r="G10" s="97" t="s">
        <v>18</v>
      </c>
      <c r="H10" s="99"/>
      <c r="I10" s="100">
        <v>60</v>
      </c>
    </row>
    <row r="11" spans="2:9" ht="18" customHeight="1" x14ac:dyDescent="0.2">
      <c r="B11" s="11">
        <v>1665</v>
      </c>
      <c r="C11" s="123" t="str">
        <f>_xlfn.XLOOKUP(B11,'H 8 aanwijzingen'!$A$19:$A$98,'H 8 aanwijzingen'!$B$19:$B$98,"",1)</f>
        <v>Verschuldigde omzetbelasting privégebruik</v>
      </c>
      <c r="D11" s="124"/>
      <c r="E11" s="125"/>
      <c r="F11" s="96"/>
      <c r="G11" s="101" t="s">
        <v>204</v>
      </c>
      <c r="H11" s="99"/>
      <c r="I11" s="100">
        <v>12.6</v>
      </c>
    </row>
    <row r="12" spans="2:9" ht="18" customHeight="1" x14ac:dyDescent="0.2">
      <c r="B12" s="11"/>
      <c r="C12" s="123" t="str">
        <f>_xlfn.XLOOKUP(B12,'H 8 aanwijzingen'!$A$19:$A$98,'H 8 aanwijzingen'!$B$19:$B$98,"",1)</f>
        <v/>
      </c>
      <c r="D12" s="124"/>
      <c r="E12" s="125"/>
      <c r="F12" s="12"/>
      <c r="G12" s="102"/>
      <c r="H12" s="99"/>
      <c r="I12" s="100"/>
    </row>
    <row r="13" spans="2:9" ht="18" customHeight="1" x14ac:dyDescent="0.2">
      <c r="B13" s="17"/>
      <c r="C13" s="18"/>
      <c r="D13" s="18"/>
      <c r="E13" s="18"/>
      <c r="F13" s="19"/>
      <c r="G13" s="23"/>
      <c r="H13" s="15"/>
      <c r="I13" s="21"/>
    </row>
    <row r="14" spans="2:9" ht="18" customHeight="1" x14ac:dyDescent="0.2"/>
    <row r="15" spans="2:9" ht="18" customHeight="1" x14ac:dyDescent="0.2">
      <c r="B15" s="28" t="s">
        <v>112</v>
      </c>
    </row>
    <row r="16" spans="2:9" ht="18" customHeight="1" x14ac:dyDescent="0.2">
      <c r="B16" s="20" t="s">
        <v>233</v>
      </c>
    </row>
    <row r="17" spans="2:9" ht="18" customHeight="1" x14ac:dyDescent="0.2">
      <c r="B17" s="126" t="s">
        <v>8</v>
      </c>
      <c r="C17" s="127"/>
      <c r="D17" s="127"/>
      <c r="E17" s="127"/>
      <c r="F17" s="127"/>
      <c r="G17" s="128"/>
      <c r="H17" s="128"/>
      <c r="I17" s="16" t="s">
        <v>9</v>
      </c>
    </row>
    <row r="18" spans="2:9" ht="18" customHeight="1" x14ac:dyDescent="0.2">
      <c r="B18" s="129" t="s">
        <v>10</v>
      </c>
      <c r="C18" s="130"/>
      <c r="D18" s="130"/>
      <c r="E18" s="131"/>
      <c r="F18" s="132" t="s">
        <v>7</v>
      </c>
      <c r="G18" s="134" t="s">
        <v>0</v>
      </c>
      <c r="H18" s="134" t="s">
        <v>2</v>
      </c>
      <c r="I18" s="134" t="s">
        <v>3</v>
      </c>
    </row>
    <row r="19" spans="2:9" ht="18" customHeight="1" x14ac:dyDescent="0.2">
      <c r="B19" s="26" t="s">
        <v>72</v>
      </c>
      <c r="C19" s="10" t="s">
        <v>73</v>
      </c>
      <c r="D19" s="10"/>
      <c r="E19" s="27"/>
      <c r="F19" s="133"/>
      <c r="G19" s="134"/>
      <c r="H19" s="134"/>
      <c r="I19" s="134"/>
    </row>
    <row r="20" spans="2:9" ht="18" customHeight="1" x14ac:dyDescent="0.2">
      <c r="B20" s="11">
        <v>680</v>
      </c>
      <c r="C20" s="123" t="str">
        <f>_xlfn.XLOOKUP(B20,'H 8 aanwijzingen'!$A$19:$A$98,'H 8 aanwijzingen'!$B$19:$B$98,"",1)</f>
        <v>Privé</v>
      </c>
      <c r="D20" s="124"/>
      <c r="E20" s="125"/>
      <c r="F20" s="12"/>
      <c r="G20" s="106" t="s">
        <v>205</v>
      </c>
      <c r="H20" s="91">
        <v>52.32</v>
      </c>
      <c r="I20" s="92"/>
    </row>
    <row r="21" spans="2:9" ht="18" customHeight="1" x14ac:dyDescent="0.2">
      <c r="B21" s="11">
        <v>3000</v>
      </c>
      <c r="C21" s="123" t="str">
        <f>_xlfn.XLOOKUP(B21,'H 8 aanwijzingen'!$A$19:$A$98,'H 8 aanwijzingen'!$B$19:$B$98,"",1)</f>
        <v>Voorraad goederen</v>
      </c>
      <c r="D21" s="124"/>
      <c r="E21" s="125"/>
      <c r="F21" s="104">
        <v>30001</v>
      </c>
      <c r="G21" s="97" t="s">
        <v>18</v>
      </c>
      <c r="H21" s="97"/>
      <c r="I21" s="92">
        <v>30</v>
      </c>
    </row>
    <row r="22" spans="2:9" ht="18" customHeight="1" x14ac:dyDescent="0.2">
      <c r="B22" s="11">
        <v>3000</v>
      </c>
      <c r="C22" s="123" t="str">
        <f>_xlfn.XLOOKUP(B22,'H 8 aanwijzingen'!$A$19:$A$98,'H 8 aanwijzingen'!$B$19:$B$98,"",1)</f>
        <v>Voorraad goederen</v>
      </c>
      <c r="D22" s="124"/>
      <c r="E22" s="125"/>
      <c r="F22" s="104">
        <v>30002</v>
      </c>
      <c r="G22" s="98" t="s">
        <v>18</v>
      </c>
      <c r="H22" s="97"/>
      <c r="I22" s="92">
        <v>18</v>
      </c>
    </row>
    <row r="23" spans="2:9" ht="18" customHeight="1" x14ac:dyDescent="0.2">
      <c r="B23" s="11">
        <v>1665</v>
      </c>
      <c r="C23" s="123" t="str">
        <f>_xlfn.XLOOKUP(B23,'H 8 aanwijzingen'!$A$19:$A$98,'H 8 aanwijzingen'!$B$19:$B$98,"",1)</f>
        <v>Verschuldigde omzetbelasting privégebruik</v>
      </c>
      <c r="D23" s="124"/>
      <c r="E23" s="125"/>
      <c r="F23" s="12"/>
      <c r="G23" s="97" t="s">
        <v>205</v>
      </c>
      <c r="H23" s="97"/>
      <c r="I23" s="91">
        <v>4.32</v>
      </c>
    </row>
    <row r="24" spans="2:9" ht="18" customHeight="1" x14ac:dyDescent="0.2">
      <c r="B24" s="11"/>
      <c r="C24" s="123" t="str">
        <f>_xlfn.XLOOKUP(B24,'H 8 aanwijzingen'!$A$19:$A$98,'H 8 aanwijzingen'!$B$19:$B$98,"",1)</f>
        <v/>
      </c>
      <c r="D24" s="124"/>
      <c r="E24" s="125"/>
      <c r="F24" s="12"/>
      <c r="G24" s="102"/>
      <c r="H24" s="99"/>
      <c r="I24" s="100"/>
    </row>
    <row r="25" spans="2:9" ht="18" customHeight="1" x14ac:dyDescent="0.2"/>
    <row r="26" spans="2:9" ht="18" customHeight="1" x14ac:dyDescent="0.2"/>
    <row r="27" spans="2:9" ht="18" customHeight="1" x14ac:dyDescent="0.2">
      <c r="B27" s="28" t="s">
        <v>113</v>
      </c>
    </row>
    <row r="28" spans="2:9" ht="18" customHeight="1" x14ac:dyDescent="0.2">
      <c r="B28" s="1" t="s">
        <v>114</v>
      </c>
    </row>
    <row r="29" spans="2:9" ht="18" customHeight="1" x14ac:dyDescent="0.2">
      <c r="B29" s="126" t="s">
        <v>8</v>
      </c>
      <c r="C29" s="127"/>
      <c r="D29" s="127"/>
      <c r="E29" s="127"/>
      <c r="F29" s="127"/>
      <c r="G29" s="128"/>
      <c r="H29" s="128"/>
      <c r="I29" s="16" t="s">
        <v>9</v>
      </c>
    </row>
    <row r="30" spans="2:9" ht="18" customHeight="1" x14ac:dyDescent="0.2">
      <c r="B30" s="129" t="s">
        <v>10</v>
      </c>
      <c r="C30" s="130"/>
      <c r="D30" s="130"/>
      <c r="E30" s="131"/>
      <c r="F30" s="132" t="s">
        <v>7</v>
      </c>
      <c r="G30" s="134" t="s">
        <v>0</v>
      </c>
      <c r="H30" s="134" t="s">
        <v>2</v>
      </c>
      <c r="I30" s="134" t="s">
        <v>3</v>
      </c>
    </row>
    <row r="31" spans="2:9" ht="18" customHeight="1" x14ac:dyDescent="0.2">
      <c r="B31" s="26" t="s">
        <v>72</v>
      </c>
      <c r="C31" s="10" t="s">
        <v>73</v>
      </c>
      <c r="D31" s="10"/>
      <c r="E31" s="27"/>
      <c r="F31" s="133"/>
      <c r="G31" s="134"/>
      <c r="H31" s="134"/>
      <c r="I31" s="134"/>
    </row>
    <row r="32" spans="2:9" ht="18" customHeight="1" x14ac:dyDescent="0.2">
      <c r="B32" s="11">
        <v>680</v>
      </c>
      <c r="C32" s="123" t="str">
        <f>_xlfn.XLOOKUP(B32,'H 8 aanwijzingen'!$A$19:$A$98,'H 8 aanwijzingen'!$B$19:$B$98,"",1)</f>
        <v>Privé</v>
      </c>
      <c r="D32" s="124"/>
      <c r="E32" s="125"/>
      <c r="F32" s="12"/>
      <c r="G32" s="105" t="s">
        <v>206</v>
      </c>
      <c r="H32" s="91">
        <v>600</v>
      </c>
      <c r="I32" s="92"/>
    </row>
    <row r="33" spans="2:9" ht="18" customHeight="1" x14ac:dyDescent="0.2">
      <c r="B33" s="11">
        <v>1060</v>
      </c>
      <c r="C33" s="123" t="str">
        <f>_xlfn.XLOOKUP(B33,'H 8 aanwijzingen'!$A$19:$A$98,'H 8 aanwijzingen'!$B$19:$B$98,"",1)</f>
        <v>ING-bank</v>
      </c>
      <c r="D33" s="124"/>
      <c r="E33" s="125"/>
      <c r="F33" s="12"/>
      <c r="G33" s="105" t="str">
        <f>G32</f>
        <v>Belastingdienst IB juli</v>
      </c>
      <c r="H33" s="91"/>
      <c r="I33" s="91">
        <v>600</v>
      </c>
    </row>
    <row r="34" spans="2:9" ht="18" customHeight="1" x14ac:dyDescent="0.2">
      <c r="B34" s="11">
        <v>680</v>
      </c>
      <c r="C34" s="123" t="str">
        <f>_xlfn.XLOOKUP(B34,'H 8 aanwijzingen'!$A$19:$A$98,'H 8 aanwijzingen'!$B$19:$B$98,"",1)</f>
        <v>Privé</v>
      </c>
      <c r="D34" s="124"/>
      <c r="E34" s="125"/>
      <c r="F34" s="12"/>
      <c r="G34" s="98" t="s">
        <v>199</v>
      </c>
      <c r="H34" s="91">
        <v>2500</v>
      </c>
      <c r="I34" s="92"/>
    </row>
    <row r="35" spans="2:9" ht="18" customHeight="1" x14ac:dyDescent="0.2">
      <c r="B35" s="11">
        <v>1060</v>
      </c>
      <c r="C35" s="123" t="str">
        <f>_xlfn.XLOOKUP(B35,'H 8 aanwijzingen'!$A$19:$A$98,'H 8 aanwijzingen'!$B$19:$B$98,"",1)</f>
        <v>ING-bank</v>
      </c>
      <c r="D35" s="124"/>
      <c r="E35" s="125"/>
      <c r="F35" s="12"/>
      <c r="G35" s="107" t="str">
        <f>G34</f>
        <v>Privéopname</v>
      </c>
      <c r="H35" s="96"/>
      <c r="I35" s="91">
        <v>2500</v>
      </c>
    </row>
    <row r="36" spans="2:9" ht="18" customHeight="1" x14ac:dyDescent="0.2">
      <c r="B36" s="11"/>
      <c r="C36" s="123" t="str">
        <f>_xlfn.XLOOKUP(B36,'H 8 aanwijzingen'!$A$19:$A$98,'H 8 aanwijzingen'!$B$19:$B$98,"",1)</f>
        <v/>
      </c>
      <c r="D36" s="124"/>
      <c r="E36" s="125"/>
      <c r="F36" s="12"/>
      <c r="G36" s="103"/>
      <c r="H36" s="99"/>
      <c r="I36" s="100"/>
    </row>
    <row r="37" spans="2:9" ht="18" customHeight="1" x14ac:dyDescent="0.2">
      <c r="B37" s="11"/>
      <c r="C37" s="123" t="str">
        <f>_xlfn.XLOOKUP(B37,'H 8 aanwijzingen'!$A$19:$A$98,'H 8 aanwijzingen'!$B$19:$B$98,"",1)</f>
        <v/>
      </c>
      <c r="D37" s="124"/>
      <c r="E37" s="125"/>
      <c r="F37" s="12"/>
      <c r="G37" s="103"/>
      <c r="H37" s="99"/>
      <c r="I37" s="100"/>
    </row>
    <row r="38" spans="2:9" ht="18" customHeight="1" x14ac:dyDescent="0.2">
      <c r="B38" s="11"/>
      <c r="C38" s="123" t="str">
        <f>_xlfn.XLOOKUP(B38,'H 8 aanwijzingen'!$A$19:$A$98,'H 8 aanwijzingen'!$B$19:$B$98,"",1)</f>
        <v/>
      </c>
      <c r="D38" s="124"/>
      <c r="E38" s="125"/>
      <c r="F38" s="12"/>
      <c r="G38" s="103"/>
      <c r="H38" s="99"/>
      <c r="I38" s="100"/>
    </row>
    <row r="39" spans="2:9" ht="18" customHeight="1" x14ac:dyDescent="0.2">
      <c r="B39" s="11"/>
      <c r="C39" s="123" t="str">
        <f>_xlfn.XLOOKUP(B39,'H 8 aanwijzingen'!$A$19:$A$98,'H 8 aanwijzingen'!$B$19:$B$98,"",1)</f>
        <v/>
      </c>
      <c r="D39" s="124"/>
      <c r="E39" s="125"/>
      <c r="F39" s="12"/>
      <c r="G39" s="102"/>
      <c r="H39" s="99"/>
      <c r="I39" s="100"/>
    </row>
  </sheetData>
  <mergeCells count="35">
    <mergeCell ref="I30:I31"/>
    <mergeCell ref="C32:E32"/>
    <mergeCell ref="C33:E33"/>
    <mergeCell ref="C39:E39"/>
    <mergeCell ref="C35:E35"/>
    <mergeCell ref="C36:E36"/>
    <mergeCell ref="C37:E37"/>
    <mergeCell ref="C34:E34"/>
    <mergeCell ref="C38:E38"/>
    <mergeCell ref="I7:I8"/>
    <mergeCell ref="C9:E9"/>
    <mergeCell ref="C10:E10"/>
    <mergeCell ref="C22:E22"/>
    <mergeCell ref="C11:E11"/>
    <mergeCell ref="C12:E12"/>
    <mergeCell ref="B17:H17"/>
    <mergeCell ref="B18:E18"/>
    <mergeCell ref="F18:F19"/>
    <mergeCell ref="G18:G19"/>
    <mergeCell ref="H18:H19"/>
    <mergeCell ref="I18:I19"/>
    <mergeCell ref="C20:E20"/>
    <mergeCell ref="C21:E21"/>
    <mergeCell ref="B29:H29"/>
    <mergeCell ref="B30:E30"/>
    <mergeCell ref="F30:F31"/>
    <mergeCell ref="G30:G31"/>
    <mergeCell ref="C24:E24"/>
    <mergeCell ref="H30:H31"/>
    <mergeCell ref="C23:E23"/>
    <mergeCell ref="B6:H6"/>
    <mergeCell ref="B7:E7"/>
    <mergeCell ref="F7:F8"/>
    <mergeCell ref="G7:G8"/>
    <mergeCell ref="H7:H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77BF-A0CA-43B0-B091-668E59A315D0}">
  <dimension ref="A1:G40"/>
  <sheetViews>
    <sheetView showGridLines="0" workbookViewId="0">
      <selection activeCell="H16" sqref="H16"/>
    </sheetView>
  </sheetViews>
  <sheetFormatPr defaultColWidth="8.85546875" defaultRowHeight="15" x14ac:dyDescent="0.2"/>
  <cols>
    <col min="1" max="1" width="2.85546875" style="2" customWidth="1"/>
    <col min="2" max="2" width="14.28515625" style="1" customWidth="1"/>
    <col min="3" max="3" width="44.42578125" style="1" customWidth="1"/>
    <col min="4" max="4" width="12.5703125" style="1" customWidth="1"/>
    <col min="5" max="5" width="35" style="1" customWidth="1"/>
    <col min="6" max="6" width="13.28515625" style="1" customWidth="1"/>
    <col min="7" max="7" width="11.5703125" style="1" customWidth="1"/>
    <col min="8" max="8" width="10.7109375" style="1" customWidth="1"/>
    <col min="9" max="9" width="2.42578125" style="1" customWidth="1"/>
    <col min="10" max="16384" width="8.85546875" style="1"/>
  </cols>
  <sheetData>
    <row r="1" spans="1:7" ht="15.75" x14ac:dyDescent="0.2">
      <c r="B1" s="28" t="s">
        <v>203</v>
      </c>
      <c r="D1" s="28" t="s">
        <v>115</v>
      </c>
      <c r="G1" s="28"/>
    </row>
    <row r="2" spans="1:7" ht="15.75" x14ac:dyDescent="0.2">
      <c r="B2" s="28"/>
    </row>
    <row r="3" spans="1:7" ht="15.75" x14ac:dyDescent="0.2">
      <c r="B3" s="28"/>
    </row>
    <row r="4" spans="1:7" ht="15.75" x14ac:dyDescent="0.2">
      <c r="B4" s="28" t="s">
        <v>116</v>
      </c>
    </row>
    <row r="5" spans="1:7" ht="18" customHeight="1" x14ac:dyDescent="0.2">
      <c r="A5" s="2" t="s">
        <v>4</v>
      </c>
      <c r="B5" s="1" t="s">
        <v>234</v>
      </c>
    </row>
    <row r="6" spans="1:7" ht="18" customHeight="1" x14ac:dyDescent="0.2">
      <c r="B6" s="126" t="s">
        <v>8</v>
      </c>
      <c r="C6" s="127"/>
      <c r="D6" s="127"/>
      <c r="E6" s="128"/>
      <c r="F6" s="128"/>
      <c r="G6" s="16" t="s">
        <v>9</v>
      </c>
    </row>
    <row r="7" spans="1:7" ht="18" customHeight="1" x14ac:dyDescent="0.2">
      <c r="B7" s="129" t="s">
        <v>10</v>
      </c>
      <c r="C7" s="130"/>
      <c r="D7" s="132" t="s">
        <v>7</v>
      </c>
      <c r="E7" s="134" t="s">
        <v>0</v>
      </c>
      <c r="F7" s="134" t="s">
        <v>2</v>
      </c>
      <c r="G7" s="134" t="s">
        <v>3</v>
      </c>
    </row>
    <row r="8" spans="1:7" ht="18" customHeight="1" x14ac:dyDescent="0.2">
      <c r="B8" s="26" t="s">
        <v>72</v>
      </c>
      <c r="C8" s="10" t="s">
        <v>73</v>
      </c>
      <c r="D8" s="133"/>
      <c r="E8" s="134"/>
      <c r="F8" s="134"/>
      <c r="G8" s="134"/>
    </row>
    <row r="9" spans="1:7" ht="18" customHeight="1" x14ac:dyDescent="0.2">
      <c r="B9" s="11">
        <v>680</v>
      </c>
      <c r="C9" s="122" t="str">
        <f>_xlfn.XLOOKUP(B9,'H 8 aanwijzingen'!$A$19:$A$98,'H 8 aanwijzingen'!$B$19:$B$98,"",1)</f>
        <v>Privé</v>
      </c>
      <c r="D9" s="12"/>
      <c r="E9" s="97" t="s">
        <v>207</v>
      </c>
      <c r="F9" s="91"/>
      <c r="G9" s="92">
        <v>57.5</v>
      </c>
    </row>
    <row r="10" spans="1:7" ht="18" customHeight="1" x14ac:dyDescent="0.2">
      <c r="B10" s="11">
        <v>4700</v>
      </c>
      <c r="C10" s="122" t="str">
        <f>_xlfn.XLOOKUP(B10,'H 8 aanwijzingen'!$A$19:$A$98,'H 8 aanwijzingen'!$B$19:$B$98,"",1)</f>
        <v>Autokosten</v>
      </c>
      <c r="D10" s="12"/>
      <c r="E10" s="97" t="str">
        <f>E9</f>
        <v>km met privéauto</v>
      </c>
      <c r="F10" s="91">
        <v>57.5</v>
      </c>
      <c r="G10" s="91"/>
    </row>
    <row r="11" spans="1:7" ht="18" customHeight="1" x14ac:dyDescent="0.2">
      <c r="B11" s="11"/>
      <c r="C11" s="122" t="str">
        <f>_xlfn.XLOOKUP(B11,'H 8 aanwijzingen'!$A$19:$A$98,'H 8 aanwijzingen'!$B$19:$B$98,"",1)</f>
        <v/>
      </c>
      <c r="D11" s="12"/>
      <c r="E11" s="103"/>
      <c r="F11" s="99"/>
      <c r="G11" s="100"/>
    </row>
    <row r="12" spans="1:7" ht="18" customHeight="1" x14ac:dyDescent="0.2">
      <c r="B12" s="11"/>
      <c r="C12" s="122" t="str">
        <f>_xlfn.XLOOKUP(B12,'H 8 aanwijzingen'!$A$19:$A$98,'H 8 aanwijzingen'!$B$19:$B$98,"",1)</f>
        <v/>
      </c>
      <c r="D12" s="12"/>
      <c r="E12" s="103"/>
      <c r="F12" s="99"/>
      <c r="G12" s="100"/>
    </row>
    <row r="13" spans="1:7" ht="18" customHeight="1" x14ac:dyDescent="0.2">
      <c r="B13" s="17"/>
      <c r="C13" s="18"/>
      <c r="D13" s="19"/>
      <c r="E13" s="22"/>
      <c r="F13" s="15"/>
      <c r="G13" s="21"/>
    </row>
    <row r="14" spans="1:7" ht="18" customHeight="1" x14ac:dyDescent="0.2">
      <c r="A14" s="2" t="s">
        <v>6</v>
      </c>
      <c r="B14" s="1" t="s">
        <v>235</v>
      </c>
    </row>
    <row r="15" spans="1:7" ht="18" customHeight="1" x14ac:dyDescent="0.2">
      <c r="B15" s="126" t="s">
        <v>8</v>
      </c>
      <c r="C15" s="127"/>
      <c r="D15" s="127"/>
      <c r="E15" s="128"/>
      <c r="F15" s="128"/>
      <c r="G15" s="16" t="s">
        <v>9</v>
      </c>
    </row>
    <row r="16" spans="1:7" ht="18" customHeight="1" x14ac:dyDescent="0.2">
      <c r="B16" s="129" t="s">
        <v>10</v>
      </c>
      <c r="C16" s="130"/>
      <c r="D16" s="132" t="s">
        <v>7</v>
      </c>
      <c r="E16" s="134" t="s">
        <v>0</v>
      </c>
      <c r="F16" s="134" t="s">
        <v>2</v>
      </c>
      <c r="G16" s="134" t="s">
        <v>3</v>
      </c>
    </row>
    <row r="17" spans="1:7" ht="18" customHeight="1" x14ac:dyDescent="0.2">
      <c r="B17" s="26" t="s">
        <v>72</v>
      </c>
      <c r="C17" s="10" t="s">
        <v>73</v>
      </c>
      <c r="D17" s="133"/>
      <c r="E17" s="134"/>
      <c r="F17" s="134"/>
      <c r="G17" s="134"/>
    </row>
    <row r="18" spans="1:7" ht="18" customHeight="1" x14ac:dyDescent="0.2">
      <c r="B18" s="11">
        <v>1665</v>
      </c>
      <c r="C18" s="122" t="str">
        <f>_xlfn.XLOOKUP(B18,'H 8 aanwijzingen'!$A$19:$A$98,'H 8 aanwijzingen'!$B$19:$B$98,"",1)</f>
        <v>Verschuldigde omzetbelasting privégebruik</v>
      </c>
      <c r="D18" s="12"/>
      <c r="E18" s="97" t="s">
        <v>207</v>
      </c>
      <c r="F18" s="91"/>
      <c r="G18" s="92">
        <v>460</v>
      </c>
    </row>
    <row r="19" spans="1:7" ht="18" customHeight="1" x14ac:dyDescent="0.2">
      <c r="B19" s="11">
        <v>4725</v>
      </c>
      <c r="C19" s="122" t="str">
        <f>_xlfn.XLOOKUP(B19,'H 8 aanwijzingen'!$A$19:$A$98,'H 8 aanwijzingen'!$B$19:$B$98,"",1)</f>
        <v>BTW privégebruik auto</v>
      </c>
      <c r="D19" s="12"/>
      <c r="E19" s="97" t="str">
        <f>E18</f>
        <v>km met privéauto</v>
      </c>
      <c r="F19" s="91">
        <v>460</v>
      </c>
      <c r="G19" s="91"/>
    </row>
    <row r="20" spans="1:7" ht="18" customHeight="1" x14ac:dyDescent="0.2">
      <c r="B20" s="11"/>
      <c r="C20" s="122" t="str">
        <f>_xlfn.XLOOKUP(B20,'H 8 aanwijzingen'!$A$19:$A$98,'H 8 aanwijzingen'!$B$19:$B$98,"",1)</f>
        <v/>
      </c>
      <c r="D20" s="12"/>
      <c r="E20" s="103"/>
      <c r="F20" s="99"/>
      <c r="G20" s="100"/>
    </row>
    <row r="21" spans="1:7" ht="18" customHeight="1" x14ac:dyDescent="0.2">
      <c r="B21" s="11"/>
      <c r="C21" s="122" t="str">
        <f>_xlfn.XLOOKUP(B21,'H 8 aanwijzingen'!$A$19:$A$98,'H 8 aanwijzingen'!$B$19:$B$98,"",1)</f>
        <v/>
      </c>
      <c r="D21" s="12"/>
      <c r="E21" s="103"/>
      <c r="F21" s="99"/>
      <c r="G21" s="100"/>
    </row>
    <row r="22" spans="1:7" ht="18" customHeight="1" x14ac:dyDescent="0.2">
      <c r="B22" s="17"/>
      <c r="C22" s="18"/>
      <c r="D22" s="19"/>
      <c r="E22" s="22"/>
      <c r="F22" s="15"/>
      <c r="G22" s="21"/>
    </row>
    <row r="23" spans="1:7" ht="18" customHeight="1" x14ac:dyDescent="0.2">
      <c r="B23" s="17"/>
      <c r="C23" s="18"/>
      <c r="D23" s="19"/>
      <c r="E23" s="22"/>
      <c r="F23" s="15"/>
      <c r="G23" s="21"/>
    </row>
    <row r="24" spans="1:7" ht="18" customHeight="1" x14ac:dyDescent="0.2">
      <c r="B24" s="28" t="s">
        <v>117</v>
      </c>
    </row>
    <row r="25" spans="1:7" ht="18" customHeight="1" x14ac:dyDescent="0.2">
      <c r="A25" s="2" t="s">
        <v>4</v>
      </c>
      <c r="B25" s="1" t="s">
        <v>236</v>
      </c>
    </row>
    <row r="26" spans="1:7" ht="18" customHeight="1" x14ac:dyDescent="0.2">
      <c r="B26" s="126" t="s">
        <v>8</v>
      </c>
      <c r="C26" s="127"/>
      <c r="D26" s="127"/>
      <c r="E26" s="128"/>
      <c r="F26" s="128"/>
      <c r="G26" s="16" t="s">
        <v>9</v>
      </c>
    </row>
    <row r="27" spans="1:7" ht="18" customHeight="1" x14ac:dyDescent="0.2">
      <c r="B27" s="129" t="s">
        <v>10</v>
      </c>
      <c r="C27" s="130"/>
      <c r="D27" s="132" t="s">
        <v>7</v>
      </c>
      <c r="E27" s="134" t="s">
        <v>0</v>
      </c>
      <c r="F27" s="134" t="s">
        <v>2</v>
      </c>
      <c r="G27" s="134" t="s">
        <v>3</v>
      </c>
    </row>
    <row r="28" spans="1:7" ht="18" customHeight="1" x14ac:dyDescent="0.2">
      <c r="B28" s="26" t="s">
        <v>72</v>
      </c>
      <c r="C28" s="10" t="s">
        <v>73</v>
      </c>
      <c r="D28" s="133"/>
      <c r="E28" s="134"/>
      <c r="F28" s="134"/>
      <c r="G28" s="134"/>
    </row>
    <row r="29" spans="1:7" ht="18" customHeight="1" x14ac:dyDescent="0.2">
      <c r="B29" s="11">
        <v>680</v>
      </c>
      <c r="C29" s="122" t="str">
        <f>_xlfn.XLOOKUP(B29,'H 8 aanwijzingen'!$A$19:$A$98,'H 8 aanwijzingen'!$B$19:$B$98,"",1)</f>
        <v>Privé</v>
      </c>
      <c r="D29" s="12"/>
      <c r="E29" s="97" t="s">
        <v>208</v>
      </c>
      <c r="F29" s="91">
        <v>8360</v>
      </c>
      <c r="G29" s="92"/>
    </row>
    <row r="30" spans="1:7" ht="18" customHeight="1" x14ac:dyDescent="0.2">
      <c r="B30" s="11">
        <v>4700</v>
      </c>
      <c r="C30" s="122" t="str">
        <f>_xlfn.XLOOKUP(B30,'H 8 aanwijzingen'!$A$19:$A$98,'H 8 aanwijzingen'!$B$19:$B$98,"",1)</f>
        <v>Autokosten</v>
      </c>
      <c r="D30" s="12"/>
      <c r="E30" s="97" t="str">
        <f>E29</f>
        <v>bijtelling IB privéauto</v>
      </c>
      <c r="F30" s="91"/>
      <c r="G30" s="91">
        <v>8360</v>
      </c>
    </row>
    <row r="31" spans="1:7" ht="18" customHeight="1" x14ac:dyDescent="0.2">
      <c r="B31" s="11"/>
      <c r="C31" s="122" t="str">
        <f>_xlfn.XLOOKUP(B31,'H 8 aanwijzingen'!$A$19:$A$98,'H 8 aanwijzingen'!$B$19:$B$98,"",1)</f>
        <v/>
      </c>
      <c r="D31" s="12"/>
      <c r="E31" s="103"/>
      <c r="F31" s="99"/>
      <c r="G31" s="100"/>
    </row>
    <row r="32" spans="1:7" ht="18" customHeight="1" x14ac:dyDescent="0.2"/>
    <row r="33" spans="1:7" ht="18" customHeight="1" x14ac:dyDescent="0.2">
      <c r="A33" s="2" t="s">
        <v>6</v>
      </c>
      <c r="B33" s="1" t="s">
        <v>237</v>
      </c>
    </row>
    <row r="34" spans="1:7" ht="18" customHeight="1" x14ac:dyDescent="0.2">
      <c r="B34" s="126" t="s">
        <v>8</v>
      </c>
      <c r="C34" s="127"/>
      <c r="D34" s="127"/>
      <c r="E34" s="128"/>
      <c r="F34" s="128"/>
      <c r="G34" s="16" t="s">
        <v>9</v>
      </c>
    </row>
    <row r="35" spans="1:7" ht="18" customHeight="1" x14ac:dyDescent="0.2">
      <c r="B35" s="129" t="s">
        <v>10</v>
      </c>
      <c r="C35" s="130"/>
      <c r="D35" s="132" t="s">
        <v>7</v>
      </c>
      <c r="E35" s="134" t="s">
        <v>0</v>
      </c>
      <c r="F35" s="134" t="s">
        <v>2</v>
      </c>
      <c r="G35" s="134" t="s">
        <v>3</v>
      </c>
    </row>
    <row r="36" spans="1:7" ht="18" customHeight="1" x14ac:dyDescent="0.2">
      <c r="B36" s="26" t="s">
        <v>72</v>
      </c>
      <c r="C36" s="10" t="s">
        <v>73</v>
      </c>
      <c r="D36" s="133"/>
      <c r="E36" s="134"/>
      <c r="F36" s="134"/>
      <c r="G36" s="134"/>
    </row>
    <row r="37" spans="1:7" ht="18" customHeight="1" x14ac:dyDescent="0.2">
      <c r="B37" s="11">
        <v>1665</v>
      </c>
      <c r="C37" s="122" t="str">
        <f>_xlfn.XLOOKUP(B37,'H 8 aanwijzingen'!$A$19:$A$98,'H 8 aanwijzingen'!$B$19:$B$98,"",1)</f>
        <v>Verschuldigde omzetbelasting privégebruik</v>
      </c>
      <c r="D37" s="12"/>
      <c r="E37" s="97" t="s">
        <v>209</v>
      </c>
      <c r="F37" s="91"/>
      <c r="G37" s="92">
        <v>1026</v>
      </c>
    </row>
    <row r="38" spans="1:7" ht="18" customHeight="1" x14ac:dyDescent="0.2">
      <c r="B38" s="11">
        <v>4725</v>
      </c>
      <c r="C38" s="122" t="str">
        <f>_xlfn.XLOOKUP(B38,'H 8 aanwijzingen'!$A$19:$A$98,'H 8 aanwijzingen'!$B$19:$B$98,"",1)</f>
        <v>BTW privégebruik auto</v>
      </c>
      <c r="D38" s="12"/>
      <c r="E38" s="97" t="str">
        <f>E37</f>
        <v>bijtelling OB</v>
      </c>
      <c r="F38" s="91">
        <v>1026</v>
      </c>
      <c r="G38" s="91"/>
    </row>
    <row r="39" spans="1:7" ht="18" customHeight="1" x14ac:dyDescent="0.2">
      <c r="B39" s="11"/>
      <c r="C39" s="122" t="str">
        <f>_xlfn.XLOOKUP(B39,'H 8 aanwijzingen'!$A$19:$A$98,'H 8 aanwijzingen'!$B$19:$B$98,"",1)</f>
        <v/>
      </c>
      <c r="D39" s="12"/>
      <c r="E39" s="103"/>
      <c r="F39" s="99"/>
      <c r="G39" s="100"/>
    </row>
    <row r="40" spans="1:7" ht="18" customHeight="1" x14ac:dyDescent="0.2"/>
  </sheetData>
  <mergeCells count="24">
    <mergeCell ref="G27:G28"/>
    <mergeCell ref="F35:F36"/>
    <mergeCell ref="G35:G36"/>
    <mergeCell ref="B34:F34"/>
    <mergeCell ref="B35:C35"/>
    <mergeCell ref="D35:D36"/>
    <mergeCell ref="E35:E36"/>
    <mergeCell ref="G7:G8"/>
    <mergeCell ref="F16:F17"/>
    <mergeCell ref="G16:G17"/>
    <mergeCell ref="B15:F15"/>
    <mergeCell ref="B16:C16"/>
    <mergeCell ref="D16:D17"/>
    <mergeCell ref="E16:E17"/>
    <mergeCell ref="B6:F6"/>
    <mergeCell ref="B7:C7"/>
    <mergeCell ref="D7:D8"/>
    <mergeCell ref="E7:E8"/>
    <mergeCell ref="F7:F8"/>
    <mergeCell ref="B26:F26"/>
    <mergeCell ref="B27:C27"/>
    <mergeCell ref="D27:D28"/>
    <mergeCell ref="E27:E28"/>
    <mergeCell ref="F27:F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93BA-D8BC-42B1-94E2-312C8CDB4140}">
  <dimension ref="A1:K143"/>
  <sheetViews>
    <sheetView showGridLines="0" workbookViewId="0">
      <selection activeCell="B95" sqref="B95:J96"/>
    </sheetView>
  </sheetViews>
  <sheetFormatPr defaultColWidth="8.85546875" defaultRowHeight="15" x14ac:dyDescent="0.2"/>
  <cols>
    <col min="1" max="1" width="3.7109375" style="2" customWidth="1"/>
    <col min="2" max="2" width="14.28515625" style="1" customWidth="1"/>
    <col min="3" max="3" width="11.5703125" style="1" customWidth="1"/>
    <col min="4" max="4" width="11.28515625" style="1" customWidth="1"/>
    <col min="5" max="5" width="21" style="1" customWidth="1"/>
    <col min="6" max="7" width="11.28515625" style="1" customWidth="1"/>
    <col min="8" max="8" width="11.5703125" style="1" customWidth="1"/>
    <col min="9" max="9" width="14" style="1" customWidth="1"/>
    <col min="10" max="10" width="13.28515625" style="1" customWidth="1"/>
    <col min="11" max="11" width="12.7109375" style="1" customWidth="1"/>
    <col min="12" max="12" width="10.7109375" style="1" customWidth="1"/>
    <col min="13" max="13" width="2.42578125" style="1" customWidth="1"/>
    <col min="14" max="16384" width="8.85546875" style="1"/>
  </cols>
  <sheetData>
    <row r="1" spans="1:11" ht="15.75" x14ac:dyDescent="0.2">
      <c r="B1" s="28" t="s">
        <v>203</v>
      </c>
      <c r="D1" s="28" t="s">
        <v>118</v>
      </c>
      <c r="E1" s="28"/>
    </row>
    <row r="2" spans="1:11" ht="15.75" x14ac:dyDescent="0.2">
      <c r="B2" s="28"/>
      <c r="D2" s="28"/>
      <c r="E2" s="28"/>
    </row>
    <row r="3" spans="1:11" ht="15.75" x14ac:dyDescent="0.2">
      <c r="B3" s="28" t="s">
        <v>119</v>
      </c>
    </row>
    <row r="4" spans="1:11" x14ac:dyDescent="0.2">
      <c r="A4" s="2" t="s">
        <v>4</v>
      </c>
      <c r="B4" s="1" t="s">
        <v>120</v>
      </c>
    </row>
    <row r="5" spans="1:11" ht="15.75" x14ac:dyDescent="0.25">
      <c r="A5" s="29"/>
      <c r="B5" s="30" t="s">
        <v>121</v>
      </c>
      <c r="C5" s="29"/>
      <c r="D5" s="29"/>
      <c r="E5" s="29"/>
      <c r="F5" s="31"/>
      <c r="G5" s="31" t="s">
        <v>122</v>
      </c>
      <c r="H5" s="31"/>
      <c r="I5" s="31"/>
      <c r="J5" s="31"/>
      <c r="K5" s="31"/>
    </row>
    <row r="6" spans="1:11" ht="15.75" x14ac:dyDescent="0.25">
      <c r="A6" s="29"/>
      <c r="B6" s="30"/>
      <c r="C6" s="29"/>
      <c r="D6" s="29"/>
      <c r="E6" s="29"/>
      <c r="F6" s="31"/>
      <c r="G6" s="31" t="s">
        <v>123</v>
      </c>
      <c r="H6" s="31"/>
      <c r="I6" s="31"/>
      <c r="J6" s="31" t="s">
        <v>124</v>
      </c>
      <c r="K6" s="31"/>
    </row>
    <row r="7" spans="1:11" ht="15.75" x14ac:dyDescent="0.25">
      <c r="A7" s="31"/>
      <c r="B7" s="32" t="s">
        <v>125</v>
      </c>
      <c r="C7" s="33"/>
      <c r="D7" s="33"/>
      <c r="E7" s="33"/>
      <c r="F7" s="34"/>
      <c r="G7" s="35"/>
      <c r="H7" s="34"/>
      <c r="I7" s="34"/>
      <c r="J7" s="34"/>
      <c r="K7" s="34"/>
    </row>
    <row r="8" spans="1:11" x14ac:dyDescent="0.2">
      <c r="A8" s="36" t="s">
        <v>126</v>
      </c>
      <c r="B8" s="37" t="s">
        <v>127</v>
      </c>
      <c r="C8" s="36"/>
      <c r="D8" s="36"/>
      <c r="E8" s="36"/>
      <c r="F8" s="38" t="s">
        <v>128</v>
      </c>
      <c r="G8" s="135">
        <v>59300</v>
      </c>
      <c r="H8" s="136"/>
      <c r="I8" s="38" t="s">
        <v>128</v>
      </c>
      <c r="J8" s="39">
        <v>12453</v>
      </c>
      <c r="K8" s="31"/>
    </row>
    <row r="9" spans="1:11" x14ac:dyDescent="0.2">
      <c r="A9" s="36" t="s">
        <v>129</v>
      </c>
      <c r="B9" s="37" t="s">
        <v>130</v>
      </c>
      <c r="C9" s="36"/>
      <c r="D9" s="36"/>
      <c r="E9" s="36"/>
      <c r="F9" s="38" t="s">
        <v>128</v>
      </c>
      <c r="G9" s="40"/>
      <c r="H9" s="41"/>
      <c r="I9" s="38" t="s">
        <v>128</v>
      </c>
      <c r="J9" s="39"/>
      <c r="K9" s="31"/>
    </row>
    <row r="10" spans="1:11" x14ac:dyDescent="0.2">
      <c r="A10" s="36" t="s">
        <v>131</v>
      </c>
      <c r="B10" s="37" t="s">
        <v>132</v>
      </c>
      <c r="C10" s="36"/>
      <c r="D10" s="36"/>
      <c r="E10" s="36"/>
      <c r="F10" s="38" t="s">
        <v>128</v>
      </c>
      <c r="G10" s="40"/>
      <c r="H10" s="41"/>
      <c r="I10" s="38" t="s">
        <v>128</v>
      </c>
      <c r="J10" s="42"/>
      <c r="K10" s="31"/>
    </row>
    <row r="11" spans="1:11" x14ac:dyDescent="0.2">
      <c r="A11" s="36" t="s">
        <v>133</v>
      </c>
      <c r="B11" s="37" t="s">
        <v>134</v>
      </c>
      <c r="C11" s="36"/>
      <c r="D11" s="36"/>
      <c r="E11" s="36"/>
      <c r="F11" s="38" t="s">
        <v>128</v>
      </c>
      <c r="G11" s="40"/>
      <c r="H11" s="41"/>
      <c r="I11" s="38" t="s">
        <v>128</v>
      </c>
      <c r="J11" s="42"/>
      <c r="K11" s="31"/>
    </row>
    <row r="12" spans="1:11" x14ac:dyDescent="0.2">
      <c r="A12" s="36" t="s">
        <v>135</v>
      </c>
      <c r="B12" s="37" t="s">
        <v>136</v>
      </c>
      <c r="C12" s="36"/>
      <c r="D12" s="36"/>
      <c r="E12" s="36"/>
      <c r="F12" s="38" t="s">
        <v>128</v>
      </c>
      <c r="G12" s="40"/>
      <c r="H12" s="41"/>
      <c r="I12" s="38" t="s">
        <v>128</v>
      </c>
      <c r="J12" s="42"/>
      <c r="K12" s="31"/>
    </row>
    <row r="13" spans="1:11" x14ac:dyDescent="0.2">
      <c r="A13" s="36"/>
      <c r="B13" s="37"/>
      <c r="C13" s="36"/>
      <c r="D13" s="36"/>
      <c r="E13" s="36"/>
      <c r="F13" s="36"/>
      <c r="G13" s="36"/>
      <c r="H13" s="31"/>
      <c r="I13" s="31"/>
      <c r="J13" s="31"/>
      <c r="K13" s="31"/>
    </row>
    <row r="14" spans="1:11" ht="15.75" x14ac:dyDescent="0.25">
      <c r="A14" s="29"/>
      <c r="B14" s="32" t="s">
        <v>137</v>
      </c>
      <c r="C14" s="43"/>
      <c r="D14" s="43"/>
      <c r="E14" s="43"/>
      <c r="F14" s="43"/>
      <c r="G14" s="43"/>
      <c r="H14" s="34"/>
      <c r="I14" s="34"/>
      <c r="J14" s="34"/>
      <c r="K14" s="34"/>
    </row>
    <row r="15" spans="1:11" x14ac:dyDescent="0.2">
      <c r="A15" s="36" t="s">
        <v>138</v>
      </c>
      <c r="B15" s="37" t="s">
        <v>139</v>
      </c>
      <c r="C15" s="36"/>
      <c r="D15" s="36"/>
      <c r="E15" s="36"/>
      <c r="F15" s="36"/>
      <c r="G15" s="36"/>
      <c r="H15" s="31"/>
      <c r="I15" s="31"/>
      <c r="J15" s="31"/>
      <c r="K15" s="31"/>
    </row>
    <row r="16" spans="1:11" x14ac:dyDescent="0.2">
      <c r="A16" s="36"/>
      <c r="B16" s="37" t="s">
        <v>140</v>
      </c>
      <c r="C16" s="36"/>
      <c r="D16" s="36"/>
      <c r="E16" s="36"/>
      <c r="F16" s="38" t="s">
        <v>128</v>
      </c>
      <c r="G16" s="46"/>
      <c r="H16" s="47"/>
      <c r="I16" s="38" t="s">
        <v>128</v>
      </c>
      <c r="J16" s="42"/>
      <c r="K16" s="31"/>
    </row>
    <row r="17" spans="1:11" x14ac:dyDescent="0.2">
      <c r="A17" s="36"/>
      <c r="B17" s="37"/>
      <c r="C17" s="36"/>
      <c r="D17" s="36"/>
      <c r="E17" s="36"/>
      <c r="F17" s="36"/>
      <c r="G17" s="36"/>
      <c r="H17" s="31"/>
      <c r="I17" s="31"/>
      <c r="J17" s="31"/>
      <c r="K17" s="31"/>
    </row>
    <row r="18" spans="1:11" ht="15.75" x14ac:dyDescent="0.25">
      <c r="A18" s="29"/>
      <c r="B18" s="32" t="s">
        <v>141</v>
      </c>
      <c r="C18" s="33"/>
      <c r="D18" s="33"/>
      <c r="E18" s="43"/>
      <c r="F18" s="43"/>
      <c r="G18" s="43"/>
      <c r="H18" s="34"/>
      <c r="I18" s="34"/>
      <c r="J18" s="34"/>
      <c r="K18" s="34"/>
    </row>
    <row r="19" spans="1:11" x14ac:dyDescent="0.2">
      <c r="A19" s="36" t="s">
        <v>142</v>
      </c>
      <c r="B19" s="37" t="s">
        <v>143</v>
      </c>
      <c r="C19" s="36"/>
      <c r="D19" s="36"/>
      <c r="E19" s="36"/>
      <c r="F19" s="38" t="s">
        <v>128</v>
      </c>
      <c r="G19" s="46"/>
      <c r="H19" s="47"/>
      <c r="I19" s="31"/>
      <c r="J19" s="31"/>
      <c r="K19" s="31"/>
    </row>
    <row r="20" spans="1:11" x14ac:dyDescent="0.2">
      <c r="A20" s="36" t="s">
        <v>144</v>
      </c>
      <c r="B20" s="37" t="s">
        <v>145</v>
      </c>
      <c r="C20" s="36"/>
      <c r="D20" s="36"/>
      <c r="E20" s="36"/>
      <c r="F20" s="38" t="s">
        <v>128</v>
      </c>
      <c r="G20" s="46"/>
      <c r="H20" s="47"/>
      <c r="I20" s="31"/>
      <c r="J20" s="31"/>
      <c r="K20" s="31"/>
    </row>
    <row r="21" spans="1:11" x14ac:dyDescent="0.2">
      <c r="A21" s="31" t="s">
        <v>146</v>
      </c>
      <c r="B21" s="37" t="s">
        <v>147</v>
      </c>
      <c r="C21" s="31"/>
      <c r="D21" s="31"/>
      <c r="E21" s="31"/>
      <c r="F21" s="38" t="s">
        <v>128</v>
      </c>
      <c r="G21" s="46"/>
      <c r="H21" s="47"/>
      <c r="I21" s="31"/>
      <c r="J21" s="31"/>
      <c r="K21" s="31"/>
    </row>
    <row r="22" spans="1:11" ht="15.75" x14ac:dyDescent="0.2">
      <c r="A22" s="31"/>
      <c r="B22" s="48"/>
      <c r="C22" s="31"/>
      <c r="D22" s="31"/>
      <c r="E22" s="31"/>
      <c r="F22" s="31"/>
      <c r="G22" s="31"/>
      <c r="H22" s="31"/>
      <c r="I22" s="31"/>
      <c r="J22" s="31"/>
      <c r="K22" s="31"/>
    </row>
    <row r="23" spans="1:11" ht="15.75" x14ac:dyDescent="0.25">
      <c r="A23" s="29"/>
      <c r="B23" s="32" t="s">
        <v>148</v>
      </c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customHeight="1" x14ac:dyDescent="0.2">
      <c r="A24" s="36" t="s">
        <v>149</v>
      </c>
      <c r="B24" s="37" t="s">
        <v>150</v>
      </c>
      <c r="C24" s="36"/>
      <c r="D24" s="36"/>
      <c r="E24" s="36"/>
      <c r="F24" s="38" t="s">
        <v>128</v>
      </c>
      <c r="G24" s="46"/>
      <c r="H24" s="47"/>
      <c r="I24" s="38" t="s">
        <v>128</v>
      </c>
      <c r="J24" s="42"/>
      <c r="K24" s="31"/>
    </row>
    <row r="25" spans="1:11" ht="18" customHeight="1" thickBot="1" x14ac:dyDescent="0.25">
      <c r="A25" s="36" t="s">
        <v>151</v>
      </c>
      <c r="B25" s="37" t="s">
        <v>152</v>
      </c>
      <c r="C25" s="36"/>
      <c r="D25" s="36"/>
      <c r="E25" s="36"/>
      <c r="F25" s="38" t="s">
        <v>128</v>
      </c>
      <c r="G25" s="46"/>
      <c r="H25" s="47"/>
      <c r="I25" s="38" t="s">
        <v>128</v>
      </c>
      <c r="J25" s="49"/>
      <c r="K25" s="31" t="s">
        <v>153</v>
      </c>
    </row>
    <row r="26" spans="1:11" ht="18" customHeight="1" x14ac:dyDescent="0.2">
      <c r="A26" s="31"/>
      <c r="B26" s="48"/>
      <c r="C26" s="31"/>
      <c r="D26" s="31"/>
      <c r="E26" s="31"/>
      <c r="F26" s="31"/>
      <c r="G26" s="31"/>
      <c r="H26" s="31"/>
      <c r="I26" s="31"/>
      <c r="J26" s="31"/>
      <c r="K26" s="31"/>
    </row>
    <row r="27" spans="1:11" ht="18" customHeight="1" x14ac:dyDescent="0.25">
      <c r="A27" s="29"/>
      <c r="B27" s="32" t="s">
        <v>154</v>
      </c>
      <c r="C27" s="33"/>
      <c r="D27" s="33"/>
      <c r="E27" s="34"/>
      <c r="F27" s="34"/>
      <c r="G27" s="34"/>
      <c r="H27" s="34"/>
      <c r="I27" s="34"/>
      <c r="J27" s="34"/>
      <c r="K27" s="34"/>
    </row>
    <row r="28" spans="1:11" ht="18" customHeight="1" x14ac:dyDescent="0.2">
      <c r="A28" s="31" t="s">
        <v>155</v>
      </c>
      <c r="B28" s="37" t="s">
        <v>156</v>
      </c>
      <c r="C28" s="31"/>
      <c r="D28" s="31"/>
      <c r="E28" s="31"/>
      <c r="F28" s="31"/>
      <c r="G28" s="31"/>
      <c r="H28" s="31"/>
      <c r="I28" s="38" t="s">
        <v>128</v>
      </c>
      <c r="J28" s="39">
        <v>12453</v>
      </c>
      <c r="K28" s="31"/>
    </row>
    <row r="29" spans="1:11" ht="18" customHeight="1" x14ac:dyDescent="0.2">
      <c r="A29" s="31" t="s">
        <v>157</v>
      </c>
      <c r="B29" s="37" t="s">
        <v>158</v>
      </c>
      <c r="C29" s="31"/>
      <c r="D29" s="31"/>
      <c r="E29" s="31"/>
      <c r="F29" s="31"/>
      <c r="G29" s="31"/>
      <c r="H29" s="31"/>
      <c r="I29" s="38" t="s">
        <v>128</v>
      </c>
      <c r="J29" s="201">
        <v>8250</v>
      </c>
      <c r="K29" s="51" t="s">
        <v>159</v>
      </c>
    </row>
    <row r="30" spans="1:11" ht="18" customHeight="1" x14ac:dyDescent="0.2">
      <c r="A30" s="31"/>
      <c r="B30" s="37" t="s">
        <v>243</v>
      </c>
      <c r="C30" s="36"/>
      <c r="D30" s="36"/>
      <c r="E30" s="36"/>
      <c r="F30" s="31"/>
      <c r="G30" s="31"/>
      <c r="H30" s="31"/>
      <c r="I30" s="38" t="s">
        <v>128</v>
      </c>
      <c r="J30" s="39">
        <v>4203</v>
      </c>
      <c r="K30" s="31"/>
    </row>
    <row r="31" spans="1:11" ht="18" customHeight="1" x14ac:dyDescent="0.2">
      <c r="A31" s="31"/>
      <c r="B31" s="30"/>
      <c r="C31" s="31"/>
      <c r="D31" s="31"/>
      <c r="E31" s="31"/>
      <c r="F31" s="53" t="s">
        <v>210</v>
      </c>
      <c r="G31" s="31" t="s">
        <v>161</v>
      </c>
      <c r="H31" s="31"/>
      <c r="I31" s="38"/>
      <c r="J31" s="31"/>
      <c r="K31" s="31"/>
    </row>
    <row r="32" spans="1:11" ht="18" customHeight="1" x14ac:dyDescent="0.2">
      <c r="A32" s="31"/>
      <c r="B32" s="44"/>
      <c r="C32" s="45"/>
      <c r="D32" s="45"/>
      <c r="E32" s="45"/>
      <c r="F32" s="54"/>
      <c r="G32" s="31" t="s">
        <v>162</v>
      </c>
      <c r="H32" s="31"/>
      <c r="I32" s="31"/>
      <c r="J32" s="31"/>
      <c r="K32" s="31"/>
    </row>
    <row r="34" spans="1:11" ht="18" customHeight="1" x14ac:dyDescent="0.2">
      <c r="A34" s="2" t="s">
        <v>6</v>
      </c>
      <c r="B34" s="1" t="s">
        <v>238</v>
      </c>
    </row>
    <row r="35" spans="1:11" ht="18" customHeight="1" x14ac:dyDescent="0.2">
      <c r="B35" s="126" t="s">
        <v>8</v>
      </c>
      <c r="C35" s="127"/>
      <c r="D35" s="127"/>
      <c r="E35" s="127"/>
      <c r="F35" s="127"/>
      <c r="G35" s="128"/>
      <c r="H35" s="128"/>
      <c r="I35" s="128"/>
      <c r="J35" s="128"/>
      <c r="K35" s="16" t="s">
        <v>9</v>
      </c>
    </row>
    <row r="36" spans="1:11" ht="18" customHeight="1" x14ac:dyDescent="0.2">
      <c r="B36" s="129" t="s">
        <v>10</v>
      </c>
      <c r="C36" s="130"/>
      <c r="D36" s="130"/>
      <c r="E36" s="131"/>
      <c r="F36" s="132" t="s">
        <v>7</v>
      </c>
      <c r="G36" s="169" t="s">
        <v>0</v>
      </c>
      <c r="H36" s="170"/>
      <c r="I36" s="171"/>
      <c r="J36" s="175" t="s">
        <v>2</v>
      </c>
      <c r="K36" s="177" t="s">
        <v>3</v>
      </c>
    </row>
    <row r="37" spans="1:11" ht="18" customHeight="1" x14ac:dyDescent="0.2">
      <c r="B37" s="26" t="s">
        <v>72</v>
      </c>
      <c r="C37" s="10" t="s">
        <v>73</v>
      </c>
      <c r="D37" s="10"/>
      <c r="E37" s="27"/>
      <c r="F37" s="133"/>
      <c r="G37" s="172"/>
      <c r="H37" s="173"/>
      <c r="I37" s="174"/>
      <c r="J37" s="176"/>
      <c r="K37" s="178"/>
    </row>
    <row r="38" spans="1:11" ht="18" customHeight="1" x14ac:dyDescent="0.2">
      <c r="B38" s="11">
        <v>1600</v>
      </c>
      <c r="C38" s="123" t="str">
        <f>_xlfn.XLOOKUP(B38,'H 8 aanwijzingen'!$A$19:$A$98,'H 8 aanwijzingen'!$B$19:$B$98,"",1)</f>
        <v>Te verrekenen omzetbelasting</v>
      </c>
      <c r="D38" s="124"/>
      <c r="E38" s="125"/>
      <c r="F38" s="12"/>
      <c r="G38" s="167" t="s">
        <v>211</v>
      </c>
      <c r="H38" s="168"/>
      <c r="I38" s="168"/>
      <c r="J38" s="91"/>
      <c r="K38" s="92">
        <v>8250</v>
      </c>
    </row>
    <row r="39" spans="1:11" ht="18" customHeight="1" x14ac:dyDescent="0.2">
      <c r="B39" s="11">
        <v>1650</v>
      </c>
      <c r="C39" s="123" t="str">
        <f>_xlfn.XLOOKUP(B39,'H 8 aanwijzingen'!$A$19:$A$98,'H 8 aanwijzingen'!$B$19:$B$98,"",1)</f>
        <v>Verschuldigde omzetbelasting hoog</v>
      </c>
      <c r="D39" s="124"/>
      <c r="E39" s="125"/>
      <c r="F39" s="12"/>
      <c r="G39" s="167" t="s">
        <v>211</v>
      </c>
      <c r="H39" s="168"/>
      <c r="I39" s="168"/>
      <c r="J39" s="94">
        <v>12453</v>
      </c>
      <c r="K39" s="94"/>
    </row>
    <row r="40" spans="1:11" ht="18" customHeight="1" x14ac:dyDescent="0.2">
      <c r="B40" s="11">
        <v>1680</v>
      </c>
      <c r="C40" s="123" t="str">
        <f>_xlfn.XLOOKUP(B40,'H 8 aanwijzingen'!$A$19:$A$98,'H 8 aanwijzingen'!$B$19:$B$98,"",1)</f>
        <v>Af te dragen omzetbelasting</v>
      </c>
      <c r="D40" s="124"/>
      <c r="E40" s="125"/>
      <c r="F40" s="12"/>
      <c r="G40" s="167" t="s">
        <v>211</v>
      </c>
      <c r="H40" s="168"/>
      <c r="I40" s="168"/>
      <c r="J40" s="96"/>
      <c r="K40" s="91">
        <v>4203</v>
      </c>
    </row>
    <row r="41" spans="1:11" ht="18" customHeight="1" x14ac:dyDescent="0.2">
      <c r="B41" s="11"/>
      <c r="C41" s="123" t="str">
        <f>_xlfn.XLOOKUP(B41,'H 8 aanwijzingen'!$A$19:$A$98,'H 8 aanwijzingen'!$B$19:$B$98,"",1)</f>
        <v/>
      </c>
      <c r="D41" s="124"/>
      <c r="E41" s="125"/>
      <c r="F41" s="12"/>
      <c r="G41" s="154"/>
      <c r="H41" s="155"/>
      <c r="I41" s="156"/>
      <c r="J41" s="13"/>
      <c r="K41" s="14"/>
    </row>
    <row r="42" spans="1:11" ht="18" customHeight="1" x14ac:dyDescent="0.2"/>
    <row r="43" spans="1:11" ht="18" customHeight="1" x14ac:dyDescent="0.2">
      <c r="A43" s="2" t="s">
        <v>5</v>
      </c>
      <c r="B43" s="1" t="s">
        <v>163</v>
      </c>
    </row>
    <row r="44" spans="1:11" ht="18" customHeight="1" x14ac:dyDescent="0.2">
      <c r="B44" s="1" t="s">
        <v>239</v>
      </c>
      <c r="C44" s="108"/>
      <c r="D44" s="108"/>
      <c r="E44" s="108"/>
      <c r="F44" s="108"/>
      <c r="G44" s="108"/>
      <c r="H44" s="108"/>
      <c r="I44" s="108"/>
      <c r="J44" s="108"/>
    </row>
    <row r="47" spans="1:11" ht="15.75" x14ac:dyDescent="0.2">
      <c r="B47" s="28" t="s">
        <v>164</v>
      </c>
    </row>
    <row r="48" spans="1:11" x14ac:dyDescent="0.2">
      <c r="A48" s="2" t="s">
        <v>4</v>
      </c>
      <c r="B48" s="1" t="s">
        <v>165</v>
      </c>
    </row>
    <row r="49" spans="1:11" ht="15.75" x14ac:dyDescent="0.25">
      <c r="A49" s="29"/>
      <c r="B49" s="30" t="s">
        <v>121</v>
      </c>
      <c r="C49" s="29"/>
      <c r="D49" s="29"/>
      <c r="E49" s="29"/>
      <c r="F49" s="31"/>
      <c r="G49" s="31" t="s">
        <v>122</v>
      </c>
      <c r="H49" s="31"/>
      <c r="I49" s="31"/>
      <c r="J49" s="31"/>
      <c r="K49" s="31"/>
    </row>
    <row r="50" spans="1:11" ht="15.75" x14ac:dyDescent="0.25">
      <c r="A50" s="29"/>
      <c r="B50" s="30"/>
      <c r="C50" s="29"/>
      <c r="D50" s="29"/>
      <c r="E50" s="29"/>
      <c r="F50" s="31"/>
      <c r="G50" s="31" t="s">
        <v>123</v>
      </c>
      <c r="H50" s="31"/>
      <c r="I50" s="31"/>
      <c r="J50" s="31" t="s">
        <v>124</v>
      </c>
      <c r="K50" s="31"/>
    </row>
    <row r="51" spans="1:11" ht="15.75" x14ac:dyDescent="0.25">
      <c r="A51" s="31"/>
      <c r="B51" s="32" t="s">
        <v>125</v>
      </c>
      <c r="C51" s="33"/>
      <c r="D51" s="33"/>
      <c r="E51" s="33"/>
      <c r="F51" s="34"/>
      <c r="G51" s="35"/>
      <c r="H51" s="34"/>
      <c r="I51" s="34"/>
      <c r="J51" s="34"/>
      <c r="K51" s="34"/>
    </row>
    <row r="52" spans="1:11" x14ac:dyDescent="0.2">
      <c r="A52" s="36" t="s">
        <v>126</v>
      </c>
      <c r="B52" s="37" t="s">
        <v>127</v>
      </c>
      <c r="C52" s="36"/>
      <c r="D52" s="36"/>
      <c r="E52" s="36"/>
      <c r="F52" s="38" t="s">
        <v>128</v>
      </c>
      <c r="G52" s="135">
        <v>47442</v>
      </c>
      <c r="H52" s="136"/>
      <c r="I52" s="38" t="s">
        <v>128</v>
      </c>
      <c r="J52" s="39">
        <v>9962</v>
      </c>
      <c r="K52" s="31"/>
    </row>
    <row r="53" spans="1:11" x14ac:dyDescent="0.2">
      <c r="A53" s="36" t="s">
        <v>129</v>
      </c>
      <c r="B53" s="37" t="s">
        <v>130</v>
      </c>
      <c r="C53" s="36"/>
      <c r="D53" s="36"/>
      <c r="E53" s="36"/>
      <c r="F53" s="38" t="s">
        <v>128</v>
      </c>
      <c r="G53" s="40"/>
      <c r="H53" s="55">
        <v>37956</v>
      </c>
      <c r="I53" s="38" t="s">
        <v>128</v>
      </c>
      <c r="J53" s="39">
        <v>3416</v>
      </c>
      <c r="K53" s="31"/>
    </row>
    <row r="54" spans="1:11" x14ac:dyDescent="0.2">
      <c r="A54" s="36" t="s">
        <v>131</v>
      </c>
      <c r="B54" s="37" t="s">
        <v>132</v>
      </c>
      <c r="C54" s="36"/>
      <c r="D54" s="36"/>
      <c r="E54" s="36"/>
      <c r="F54" s="38"/>
      <c r="G54" s="142"/>
      <c r="H54" s="142"/>
      <c r="I54" s="38" t="s">
        <v>128</v>
      </c>
      <c r="J54" s="56"/>
      <c r="K54" s="31"/>
    </row>
    <row r="55" spans="1:11" x14ac:dyDescent="0.2">
      <c r="A55" s="36" t="s">
        <v>133</v>
      </c>
      <c r="B55" s="37" t="s">
        <v>134</v>
      </c>
      <c r="C55" s="36"/>
      <c r="D55" s="36"/>
      <c r="E55" s="36"/>
      <c r="F55" s="38" t="s">
        <v>128</v>
      </c>
      <c r="G55" s="40"/>
      <c r="H55" s="55">
        <v>1000</v>
      </c>
      <c r="I55" s="38" t="s">
        <v>128</v>
      </c>
      <c r="J55" s="39">
        <v>210</v>
      </c>
      <c r="K55" s="31"/>
    </row>
    <row r="56" spans="1:11" x14ac:dyDescent="0.2">
      <c r="A56" s="36" t="s">
        <v>135</v>
      </c>
      <c r="B56" s="37" t="s">
        <v>136</v>
      </c>
      <c r="C56" s="36"/>
      <c r="D56" s="36"/>
      <c r="E56" s="36"/>
      <c r="F56" s="38" t="s">
        <v>128</v>
      </c>
      <c r="G56" s="40"/>
      <c r="H56" s="41"/>
      <c r="I56" s="38" t="s">
        <v>128</v>
      </c>
      <c r="J56" s="42"/>
      <c r="K56" s="31"/>
    </row>
    <row r="57" spans="1:11" x14ac:dyDescent="0.2">
      <c r="A57" s="36"/>
      <c r="B57" s="37"/>
      <c r="C57" s="36"/>
      <c r="D57" s="36"/>
      <c r="E57" s="36"/>
      <c r="F57" s="36"/>
      <c r="G57" s="36"/>
      <c r="H57" s="31"/>
      <c r="I57" s="31"/>
      <c r="J57" s="31"/>
      <c r="K57" s="31"/>
    </row>
    <row r="58" spans="1:11" ht="15.75" x14ac:dyDescent="0.25">
      <c r="A58" s="29"/>
      <c r="B58" s="32" t="s">
        <v>137</v>
      </c>
      <c r="C58" s="43"/>
      <c r="D58" s="43"/>
      <c r="E58" s="43"/>
      <c r="F58" s="43"/>
      <c r="G58" s="43"/>
      <c r="H58" s="34"/>
      <c r="I58" s="34"/>
      <c r="J58" s="34"/>
      <c r="K58" s="34"/>
    </row>
    <row r="59" spans="1:11" x14ac:dyDescent="0.2">
      <c r="A59" s="36" t="s">
        <v>138</v>
      </c>
      <c r="B59" s="37" t="s">
        <v>139</v>
      </c>
      <c r="C59" s="36"/>
      <c r="D59" s="36"/>
      <c r="E59" s="36"/>
      <c r="F59" s="36"/>
      <c r="G59" s="36"/>
      <c r="H59" s="31"/>
      <c r="I59" s="31"/>
      <c r="J59" s="31"/>
      <c r="K59" s="31"/>
    </row>
    <row r="60" spans="1:11" x14ac:dyDescent="0.2">
      <c r="A60" s="36"/>
      <c r="B60" s="37" t="s">
        <v>140</v>
      </c>
      <c r="C60" s="36"/>
      <c r="D60" s="36"/>
      <c r="E60" s="36"/>
      <c r="F60" s="38" t="s">
        <v>128</v>
      </c>
      <c r="G60" s="46"/>
      <c r="H60" s="47"/>
      <c r="I60" s="38" t="s">
        <v>128</v>
      </c>
      <c r="J60" s="42"/>
      <c r="K60" s="31"/>
    </row>
    <row r="61" spans="1:11" x14ac:dyDescent="0.2">
      <c r="A61" s="36"/>
      <c r="B61" s="37"/>
      <c r="C61" s="36"/>
      <c r="D61" s="36"/>
      <c r="E61" s="36"/>
      <c r="F61" s="36"/>
      <c r="G61" s="36"/>
      <c r="H61" s="31"/>
      <c r="I61" s="31"/>
      <c r="J61" s="31"/>
      <c r="K61" s="31"/>
    </row>
    <row r="62" spans="1:11" ht="15.75" x14ac:dyDescent="0.25">
      <c r="A62" s="29"/>
      <c r="B62" s="32" t="s">
        <v>141</v>
      </c>
      <c r="C62" s="33"/>
      <c r="D62" s="33"/>
      <c r="E62" s="43"/>
      <c r="F62" s="43"/>
      <c r="G62" s="43"/>
      <c r="H62" s="34"/>
      <c r="I62" s="34"/>
      <c r="J62" s="34"/>
      <c r="K62" s="34"/>
    </row>
    <row r="63" spans="1:11" x14ac:dyDescent="0.2">
      <c r="A63" s="36" t="s">
        <v>142</v>
      </c>
      <c r="B63" s="37" t="s">
        <v>143</v>
      </c>
      <c r="C63" s="36"/>
      <c r="D63" s="36"/>
      <c r="E63" s="36"/>
      <c r="F63" s="38" t="s">
        <v>128</v>
      </c>
      <c r="G63" s="46"/>
      <c r="H63" s="47"/>
      <c r="I63" s="31"/>
      <c r="J63" s="31"/>
      <c r="K63" s="31"/>
    </row>
    <row r="64" spans="1:11" x14ac:dyDescent="0.2">
      <c r="A64" s="36" t="s">
        <v>144</v>
      </c>
      <c r="B64" s="37" t="s">
        <v>145</v>
      </c>
      <c r="C64" s="36"/>
      <c r="D64" s="36"/>
      <c r="E64" s="36"/>
      <c r="F64" s="38" t="s">
        <v>128</v>
      </c>
      <c r="G64" s="46"/>
      <c r="H64" s="47"/>
      <c r="I64" s="31"/>
      <c r="J64" s="31"/>
      <c r="K64" s="31"/>
    </row>
    <row r="65" spans="1:11" x14ac:dyDescent="0.2">
      <c r="A65" s="31" t="s">
        <v>146</v>
      </c>
      <c r="B65" s="37" t="s">
        <v>147</v>
      </c>
      <c r="C65" s="31"/>
      <c r="D65" s="31"/>
      <c r="E65" s="31"/>
      <c r="F65" s="38" t="s">
        <v>128</v>
      </c>
      <c r="G65" s="46"/>
      <c r="H65" s="47"/>
      <c r="I65" s="31"/>
      <c r="J65" s="31"/>
      <c r="K65" s="31"/>
    </row>
    <row r="66" spans="1:11" ht="15.75" x14ac:dyDescent="0.2">
      <c r="A66" s="31"/>
      <c r="B66" s="48"/>
      <c r="C66" s="31"/>
      <c r="D66" s="31"/>
      <c r="E66" s="31"/>
      <c r="F66" s="31"/>
      <c r="G66" s="31"/>
      <c r="H66" s="31"/>
      <c r="I66" s="31"/>
      <c r="J66" s="31"/>
      <c r="K66" s="31"/>
    </row>
    <row r="67" spans="1:11" ht="15.75" x14ac:dyDescent="0.25">
      <c r="A67" s="29"/>
      <c r="B67" s="32" t="s">
        <v>148</v>
      </c>
      <c r="C67" s="34"/>
      <c r="D67" s="34"/>
      <c r="E67" s="34"/>
      <c r="F67" s="34"/>
      <c r="G67" s="34"/>
      <c r="H67" s="34"/>
      <c r="I67" s="34"/>
      <c r="J67" s="34"/>
      <c r="K67" s="34"/>
    </row>
    <row r="68" spans="1:11" x14ac:dyDescent="0.2">
      <c r="A68" s="36" t="s">
        <v>149</v>
      </c>
      <c r="B68" s="37" t="s">
        <v>150</v>
      </c>
      <c r="C68" s="36"/>
      <c r="D68" s="36"/>
      <c r="E68" s="36"/>
      <c r="F68" s="38" t="s">
        <v>128</v>
      </c>
      <c r="G68" s="46"/>
      <c r="H68" s="57"/>
      <c r="I68" s="38" t="s">
        <v>128</v>
      </c>
      <c r="J68" s="42"/>
      <c r="K68" s="31"/>
    </row>
    <row r="69" spans="1:11" ht="15.75" thickBot="1" x14ac:dyDescent="0.25">
      <c r="A69" s="36" t="s">
        <v>151</v>
      </c>
      <c r="B69" s="37" t="s">
        <v>152</v>
      </c>
      <c r="C69" s="36"/>
      <c r="D69" s="36"/>
      <c r="E69" s="36"/>
      <c r="F69" s="38" t="s">
        <v>128</v>
      </c>
      <c r="G69" s="46"/>
      <c r="H69" s="57"/>
      <c r="I69" s="38" t="s">
        <v>128</v>
      </c>
      <c r="J69" s="49"/>
      <c r="K69" s="31" t="s">
        <v>153</v>
      </c>
    </row>
    <row r="70" spans="1:11" ht="15.75" x14ac:dyDescent="0.2">
      <c r="A70" s="31"/>
      <c r="B70" s="48"/>
      <c r="C70" s="31"/>
      <c r="D70" s="31"/>
      <c r="E70" s="31"/>
      <c r="F70" s="31"/>
      <c r="G70" s="31"/>
      <c r="H70" s="31"/>
      <c r="I70" s="31"/>
      <c r="J70" s="31"/>
      <c r="K70" s="31"/>
    </row>
    <row r="71" spans="1:11" ht="15.75" x14ac:dyDescent="0.25">
      <c r="A71" s="29"/>
      <c r="B71" s="32" t="s">
        <v>154</v>
      </c>
      <c r="C71" s="33"/>
      <c r="D71" s="33"/>
      <c r="E71" s="34"/>
      <c r="F71" s="34"/>
      <c r="G71" s="34"/>
      <c r="H71" s="34"/>
      <c r="I71" s="34"/>
      <c r="J71" s="34"/>
      <c r="K71" s="34"/>
    </row>
    <row r="72" spans="1:11" x14ac:dyDescent="0.2">
      <c r="A72" s="31" t="s">
        <v>155</v>
      </c>
      <c r="B72" s="37" t="s">
        <v>156</v>
      </c>
      <c r="C72" s="31"/>
      <c r="D72" s="31"/>
      <c r="E72" s="31"/>
      <c r="F72" s="31"/>
      <c r="G72" s="31"/>
      <c r="H72" s="31"/>
      <c r="I72" s="38" t="s">
        <v>128</v>
      </c>
      <c r="J72" s="39">
        <v>13588</v>
      </c>
      <c r="K72" s="31"/>
    </row>
    <row r="73" spans="1:11" ht="15.75" thickBot="1" x14ac:dyDescent="0.25">
      <c r="A73" s="31" t="s">
        <v>157</v>
      </c>
      <c r="B73" s="37" t="s">
        <v>158</v>
      </c>
      <c r="C73" s="31"/>
      <c r="D73" s="31"/>
      <c r="E73" s="31"/>
      <c r="F73" s="31"/>
      <c r="G73" s="31"/>
      <c r="H73" s="31"/>
      <c r="I73" s="38" t="s">
        <v>128</v>
      </c>
      <c r="J73" s="50">
        <v>6630</v>
      </c>
      <c r="K73" s="51" t="s">
        <v>159</v>
      </c>
    </row>
    <row r="74" spans="1:11" x14ac:dyDescent="0.2">
      <c r="A74" s="31"/>
      <c r="B74" s="37" t="s">
        <v>243</v>
      </c>
      <c r="C74" s="36"/>
      <c r="D74" s="36"/>
      <c r="E74" s="36"/>
      <c r="F74" s="31"/>
      <c r="G74" s="31"/>
      <c r="H74" s="31"/>
      <c r="I74" s="38" t="s">
        <v>128</v>
      </c>
      <c r="J74" s="52">
        <v>6958</v>
      </c>
      <c r="K74" s="31"/>
    </row>
    <row r="75" spans="1:11" ht="15.75" x14ac:dyDescent="0.2">
      <c r="A75" s="31"/>
      <c r="B75" s="30"/>
      <c r="C75" s="31"/>
      <c r="D75" s="31"/>
      <c r="E75" s="31"/>
      <c r="F75" s="53" t="s">
        <v>210</v>
      </c>
      <c r="G75" s="31" t="s">
        <v>161</v>
      </c>
      <c r="H75" s="31"/>
      <c r="I75" s="38"/>
      <c r="J75" s="31"/>
      <c r="K75" s="31"/>
    </row>
    <row r="76" spans="1:11" x14ac:dyDescent="0.2">
      <c r="A76" s="31"/>
      <c r="B76" s="44"/>
      <c r="C76" s="45"/>
      <c r="D76" s="45"/>
      <c r="E76" s="45"/>
      <c r="F76" s="54"/>
      <c r="G76" s="31" t="s">
        <v>162</v>
      </c>
      <c r="H76" s="31"/>
      <c r="I76" s="31"/>
      <c r="J76" s="31"/>
      <c r="K76" s="31"/>
    </row>
    <row r="78" spans="1:11" s="62" customFormat="1" x14ac:dyDescent="0.2">
      <c r="A78" s="60" t="s">
        <v>6</v>
      </c>
      <c r="B78" s="61" t="s">
        <v>240</v>
      </c>
    </row>
    <row r="79" spans="1:11" s="62" customFormat="1" ht="15.75" x14ac:dyDescent="0.2">
      <c r="A79" s="60"/>
      <c r="B79" s="157" t="s">
        <v>8</v>
      </c>
      <c r="C79" s="158"/>
      <c r="D79" s="158"/>
      <c r="E79" s="158"/>
      <c r="F79" s="158"/>
      <c r="G79" s="159"/>
      <c r="H79" s="159"/>
      <c r="I79" s="159"/>
      <c r="J79" s="159"/>
      <c r="K79" s="63" t="s">
        <v>9</v>
      </c>
    </row>
    <row r="80" spans="1:11" s="62" customFormat="1" x14ac:dyDescent="0.2">
      <c r="A80" s="60"/>
      <c r="B80" s="143" t="s">
        <v>10</v>
      </c>
      <c r="C80" s="144"/>
      <c r="D80" s="144"/>
      <c r="E80" s="145"/>
      <c r="F80" s="146" t="s">
        <v>7</v>
      </c>
      <c r="G80" s="148" t="s">
        <v>0</v>
      </c>
      <c r="H80" s="149"/>
      <c r="I80" s="150"/>
      <c r="J80" s="179" t="s">
        <v>2</v>
      </c>
      <c r="K80" s="181" t="s">
        <v>3</v>
      </c>
    </row>
    <row r="81" spans="1:11" s="62" customFormat="1" ht="18" customHeight="1" x14ac:dyDescent="0.2">
      <c r="A81" s="60"/>
      <c r="B81" s="64" t="s">
        <v>72</v>
      </c>
      <c r="C81" s="65" t="s">
        <v>73</v>
      </c>
      <c r="D81" s="65"/>
      <c r="E81" s="66"/>
      <c r="F81" s="147"/>
      <c r="G81" s="151"/>
      <c r="H81" s="152"/>
      <c r="I81" s="153"/>
      <c r="J81" s="180"/>
      <c r="K81" s="182"/>
    </row>
    <row r="82" spans="1:11" s="62" customFormat="1" ht="18" customHeight="1" x14ac:dyDescent="0.2">
      <c r="A82" s="60"/>
      <c r="B82" s="11">
        <v>1600</v>
      </c>
      <c r="C82" s="137" t="str">
        <f>_xlfn.XLOOKUP(B82,'H 8 aanwijzingen'!$A$19:$A$98,'H 8 aanwijzingen'!$B$19:$B$98,"",1)</f>
        <v>Te verrekenen omzetbelasting</v>
      </c>
      <c r="D82" s="138"/>
      <c r="E82" s="139"/>
      <c r="F82" s="67"/>
      <c r="G82" s="140" t="s">
        <v>212</v>
      </c>
      <c r="H82" s="141"/>
      <c r="I82" s="141"/>
      <c r="J82" s="91"/>
      <c r="K82" s="92">
        <v>6630</v>
      </c>
    </row>
    <row r="83" spans="1:11" s="62" customFormat="1" ht="18" customHeight="1" x14ac:dyDescent="0.2">
      <c r="A83" s="60"/>
      <c r="B83" s="11">
        <v>1650</v>
      </c>
      <c r="C83" s="137" t="str">
        <f>_xlfn.XLOOKUP(B83,'H 8 aanwijzingen'!$A$19:$A$98,'H 8 aanwijzingen'!$B$19:$B$98,"",1)</f>
        <v>Verschuldigde omzetbelasting hoog</v>
      </c>
      <c r="D83" s="138"/>
      <c r="E83" s="139"/>
      <c r="F83" s="67"/>
      <c r="G83" s="140" t="s">
        <v>212</v>
      </c>
      <c r="H83" s="141"/>
      <c r="I83" s="141"/>
      <c r="J83" s="94">
        <v>9962</v>
      </c>
      <c r="K83" s="94"/>
    </row>
    <row r="84" spans="1:11" s="62" customFormat="1" ht="18" customHeight="1" x14ac:dyDescent="0.2">
      <c r="A84" s="60"/>
      <c r="B84" s="11">
        <v>1660</v>
      </c>
      <c r="C84" s="137" t="str">
        <f>_xlfn.XLOOKUP(B84,'H 8 aanwijzingen'!$A$19:$A$98,'H 8 aanwijzingen'!$B$19:$B$98,"",1)</f>
        <v>Verschuldigde omzetbelasting laag</v>
      </c>
      <c r="D84" s="138"/>
      <c r="E84" s="139"/>
      <c r="F84" s="67"/>
      <c r="G84" s="140" t="s">
        <v>212</v>
      </c>
      <c r="H84" s="141"/>
      <c r="I84" s="141"/>
      <c r="J84" s="91">
        <v>3416</v>
      </c>
      <c r="K84" s="91"/>
    </row>
    <row r="85" spans="1:11" s="62" customFormat="1" ht="18" customHeight="1" x14ac:dyDescent="0.2">
      <c r="A85" s="60"/>
      <c r="B85" s="11">
        <v>1665</v>
      </c>
      <c r="C85" s="137" t="str">
        <f>_xlfn.XLOOKUP(B85,'H 8 aanwijzingen'!$A$19:$A$98,'H 8 aanwijzingen'!$B$19:$B$98,"",1)</f>
        <v>Verschuldigde omzetbelasting privégebruik</v>
      </c>
      <c r="D85" s="138"/>
      <c r="E85" s="139"/>
      <c r="F85" s="67"/>
      <c r="G85" s="140" t="s">
        <v>212</v>
      </c>
      <c r="H85" s="141"/>
      <c r="I85" s="141"/>
      <c r="J85" s="91">
        <v>210</v>
      </c>
      <c r="K85" s="91"/>
    </row>
    <row r="86" spans="1:11" s="62" customFormat="1" ht="18" customHeight="1" x14ac:dyDescent="0.2">
      <c r="A86" s="60"/>
      <c r="B86" s="11">
        <v>1680</v>
      </c>
      <c r="C86" s="137" t="str">
        <f>_xlfn.XLOOKUP(B86,'H 8 aanwijzingen'!$A$19:$A$98,'H 8 aanwijzingen'!$B$19:$B$98,"",1)</f>
        <v>Af te dragen omzetbelasting</v>
      </c>
      <c r="D86" s="138"/>
      <c r="E86" s="139"/>
      <c r="F86" s="67"/>
      <c r="G86" s="140" t="s">
        <v>212</v>
      </c>
      <c r="H86" s="141"/>
      <c r="I86" s="141"/>
      <c r="J86" s="91"/>
      <c r="K86" s="91">
        <v>6958</v>
      </c>
    </row>
    <row r="87" spans="1:11" s="62" customFormat="1" ht="18" customHeight="1" x14ac:dyDescent="0.2">
      <c r="A87" s="60"/>
      <c r="B87" s="11"/>
      <c r="C87" s="137" t="str">
        <f>_xlfn.XLOOKUP(B87,'H 8 aanwijzingen'!$A$19:$A$98,'H 8 aanwijzingen'!$B$19:$B$98,"",1)</f>
        <v/>
      </c>
      <c r="D87" s="138"/>
      <c r="E87" s="139"/>
      <c r="F87" s="67"/>
      <c r="G87" s="183"/>
      <c r="H87" s="184"/>
      <c r="I87" s="185"/>
      <c r="J87" s="68"/>
      <c r="K87" s="69"/>
    </row>
    <row r="88" spans="1:11" s="62" customFormat="1" x14ac:dyDescent="0.2">
      <c r="A88" s="60"/>
    </row>
    <row r="89" spans="1:11" s="62" customFormat="1" x14ac:dyDescent="0.2">
      <c r="A89" s="60" t="s">
        <v>5</v>
      </c>
      <c r="B89" s="62" t="s">
        <v>166</v>
      </c>
    </row>
    <row r="90" spans="1:11" s="62" customFormat="1" ht="18" customHeight="1" x14ac:dyDescent="0.2">
      <c r="A90" s="60"/>
      <c r="B90" s="1" t="s">
        <v>241</v>
      </c>
      <c r="C90" s="109"/>
      <c r="D90" s="109"/>
      <c r="E90" s="109"/>
      <c r="F90" s="109"/>
      <c r="G90" s="109"/>
      <c r="H90" s="109"/>
    </row>
    <row r="91" spans="1:11" s="62" customFormat="1" x14ac:dyDescent="0.2">
      <c r="A91" s="60"/>
    </row>
    <row r="92" spans="1:11" s="62" customFormat="1" x14ac:dyDescent="0.2">
      <c r="A92" s="60"/>
    </row>
    <row r="93" spans="1:11" s="62" customFormat="1" ht="15.75" x14ac:dyDescent="0.2">
      <c r="A93" s="60"/>
      <c r="B93" s="71" t="s">
        <v>167</v>
      </c>
    </row>
    <row r="94" spans="1:11" s="62" customFormat="1" x14ac:dyDescent="0.2">
      <c r="A94" s="60" t="s">
        <v>4</v>
      </c>
      <c r="B94" s="62" t="s">
        <v>168</v>
      </c>
    </row>
    <row r="95" spans="1:11" ht="30" customHeight="1" thickBot="1" x14ac:dyDescent="0.25">
      <c r="B95" s="202" t="s">
        <v>244</v>
      </c>
      <c r="C95" s="203"/>
      <c r="D95" s="204"/>
      <c r="E95" s="214" t="s">
        <v>170</v>
      </c>
      <c r="F95" s="215"/>
      <c r="G95" s="218" t="s">
        <v>171</v>
      </c>
      <c r="H95" s="219"/>
      <c r="I95" s="216" t="s">
        <v>172</v>
      </c>
      <c r="J95" s="217"/>
    </row>
    <row r="96" spans="1:11" ht="15" customHeight="1" thickBot="1" x14ac:dyDescent="0.25">
      <c r="B96" s="160" t="s">
        <v>169</v>
      </c>
      <c r="C96" s="161"/>
      <c r="D96" s="162"/>
      <c r="E96" s="220" t="s">
        <v>2</v>
      </c>
      <c r="F96" s="221" t="s">
        <v>3</v>
      </c>
      <c r="G96" s="224" t="s">
        <v>2</v>
      </c>
      <c r="H96" s="225" t="s">
        <v>3</v>
      </c>
      <c r="I96" s="222" t="s">
        <v>2</v>
      </c>
      <c r="J96" s="223" t="s">
        <v>3</v>
      </c>
    </row>
    <row r="97" spans="2:10" ht="15" customHeight="1" x14ac:dyDescent="0.2">
      <c r="B97" s="72">
        <v>200</v>
      </c>
      <c r="C97" s="163" t="s">
        <v>11</v>
      </c>
      <c r="D97" s="164"/>
      <c r="E97" s="205">
        <v>260000</v>
      </c>
      <c r="F97" s="206"/>
      <c r="G97" s="207"/>
      <c r="H97" s="207"/>
      <c r="I97" s="208">
        <v>260000</v>
      </c>
      <c r="J97" s="208"/>
    </row>
    <row r="98" spans="2:10" ht="15" customHeight="1" x14ac:dyDescent="0.2">
      <c r="B98" s="72">
        <v>300</v>
      </c>
      <c r="C98" s="163" t="s">
        <v>13</v>
      </c>
      <c r="D98" s="164"/>
      <c r="E98" s="205">
        <v>40000</v>
      </c>
      <c r="F98" s="206"/>
      <c r="G98" s="207"/>
      <c r="H98" s="207"/>
      <c r="I98" s="208">
        <v>40000</v>
      </c>
      <c r="J98" s="208"/>
    </row>
    <row r="99" spans="2:10" ht="15" customHeight="1" x14ac:dyDescent="0.2">
      <c r="B99" s="72">
        <v>600</v>
      </c>
      <c r="C99" s="163" t="s">
        <v>17</v>
      </c>
      <c r="D99" s="164"/>
      <c r="E99" s="209"/>
      <c r="F99" s="206">
        <v>148250</v>
      </c>
      <c r="G99" s="210"/>
      <c r="H99" s="207"/>
      <c r="I99" s="211"/>
      <c r="J99" s="208">
        <v>146750</v>
      </c>
    </row>
    <row r="100" spans="2:10" ht="15" customHeight="1" x14ac:dyDescent="0.2">
      <c r="B100" s="72">
        <v>680</v>
      </c>
      <c r="C100" s="163" t="s">
        <v>18</v>
      </c>
      <c r="D100" s="164"/>
      <c r="E100" s="205">
        <v>24000</v>
      </c>
      <c r="F100" s="206"/>
      <c r="G100" s="207"/>
      <c r="H100" s="207"/>
      <c r="I100" s="208"/>
      <c r="J100" s="208"/>
    </row>
    <row r="101" spans="2:10" ht="15" customHeight="1" x14ac:dyDescent="0.2">
      <c r="B101" s="59" t="s">
        <v>183</v>
      </c>
      <c r="C101" s="163" t="s">
        <v>81</v>
      </c>
      <c r="D101" s="164"/>
      <c r="E101" s="209"/>
      <c r="F101" s="206"/>
      <c r="G101" s="205">
        <v>22500</v>
      </c>
      <c r="H101" s="207"/>
      <c r="I101" s="211"/>
      <c r="J101" s="208"/>
    </row>
    <row r="102" spans="2:10" ht="15" customHeight="1" x14ac:dyDescent="0.2">
      <c r="B102" s="72">
        <v>700</v>
      </c>
      <c r="C102" s="163" t="s">
        <v>173</v>
      </c>
      <c r="D102" s="164"/>
      <c r="E102" s="209"/>
      <c r="F102" s="206">
        <v>190000</v>
      </c>
      <c r="G102" s="210"/>
      <c r="H102" s="207"/>
      <c r="I102" s="211"/>
      <c r="J102" s="208">
        <v>190000</v>
      </c>
    </row>
    <row r="103" spans="2:10" ht="15" customHeight="1" x14ac:dyDescent="0.2">
      <c r="B103" s="58">
        <v>1000</v>
      </c>
      <c r="C103" s="163" t="s">
        <v>20</v>
      </c>
      <c r="D103" s="164"/>
      <c r="E103" s="205">
        <v>2000</v>
      </c>
      <c r="F103" s="206"/>
      <c r="G103" s="207"/>
      <c r="H103" s="207"/>
      <c r="I103" s="208">
        <v>2000</v>
      </c>
      <c r="J103" s="208"/>
    </row>
    <row r="104" spans="2:10" ht="15" customHeight="1" x14ac:dyDescent="0.2">
      <c r="B104" s="58">
        <v>1050</v>
      </c>
      <c r="C104" s="163" t="s">
        <v>21</v>
      </c>
      <c r="D104" s="164"/>
      <c r="E104" s="205">
        <v>26000</v>
      </c>
      <c r="F104" s="206"/>
      <c r="G104" s="207"/>
      <c r="H104" s="207"/>
      <c r="I104" s="208">
        <v>26000</v>
      </c>
      <c r="J104" s="208"/>
    </row>
    <row r="105" spans="2:10" ht="15" customHeight="1" x14ac:dyDescent="0.2">
      <c r="B105" s="58">
        <v>1100</v>
      </c>
      <c r="C105" s="163" t="s">
        <v>25</v>
      </c>
      <c r="D105" s="164"/>
      <c r="E105" s="205">
        <v>10000</v>
      </c>
      <c r="F105" s="206"/>
      <c r="G105" s="207"/>
      <c r="H105" s="207"/>
      <c r="I105" s="208">
        <v>10000</v>
      </c>
      <c r="J105" s="208"/>
    </row>
    <row r="106" spans="2:10" ht="15" customHeight="1" x14ac:dyDescent="0.2">
      <c r="B106" s="58">
        <v>1400</v>
      </c>
      <c r="C106" s="163" t="s">
        <v>31</v>
      </c>
      <c r="D106" s="164"/>
      <c r="E106" s="209"/>
      <c r="F106" s="206">
        <v>4000</v>
      </c>
      <c r="G106" s="210"/>
      <c r="H106" s="207"/>
      <c r="I106" s="211"/>
      <c r="J106" s="208">
        <v>4000</v>
      </c>
    </row>
    <row r="107" spans="2:10" ht="15" customHeight="1" x14ac:dyDescent="0.2">
      <c r="B107" s="58">
        <v>1600</v>
      </c>
      <c r="C107" s="163" t="s">
        <v>174</v>
      </c>
      <c r="D107" s="164"/>
      <c r="E107" s="205">
        <v>3000</v>
      </c>
      <c r="F107" s="206"/>
      <c r="G107" s="207"/>
      <c r="H107" s="207"/>
      <c r="I107" s="208">
        <v>3000</v>
      </c>
      <c r="J107" s="208"/>
    </row>
    <row r="108" spans="2:10" ht="15" customHeight="1" x14ac:dyDescent="0.2">
      <c r="B108" s="58">
        <v>1650</v>
      </c>
      <c r="C108" s="163" t="s">
        <v>175</v>
      </c>
      <c r="D108" s="164"/>
      <c r="E108" s="209"/>
      <c r="F108" s="206">
        <v>5250</v>
      </c>
      <c r="G108" s="210"/>
      <c r="H108" s="207"/>
      <c r="I108" s="211"/>
      <c r="J108" s="208">
        <v>5250</v>
      </c>
    </row>
    <row r="109" spans="2:10" ht="15" customHeight="1" x14ac:dyDescent="0.2">
      <c r="B109" s="58">
        <v>3000</v>
      </c>
      <c r="C109" s="163" t="s">
        <v>38</v>
      </c>
      <c r="D109" s="164"/>
      <c r="E109" s="205">
        <v>5000</v>
      </c>
      <c r="F109" s="206"/>
      <c r="G109" s="207"/>
      <c r="H109" s="207"/>
      <c r="I109" s="208">
        <v>5000</v>
      </c>
      <c r="J109" s="208"/>
    </row>
    <row r="110" spans="2:10" ht="15" customHeight="1" x14ac:dyDescent="0.2">
      <c r="B110" s="58">
        <v>4000</v>
      </c>
      <c r="C110" s="163" t="s">
        <v>39</v>
      </c>
      <c r="D110" s="164"/>
      <c r="E110" s="205">
        <v>20000</v>
      </c>
      <c r="F110" s="206"/>
      <c r="G110" s="208">
        <v>20000</v>
      </c>
      <c r="H110" s="208"/>
      <c r="I110" s="207"/>
      <c r="J110" s="207"/>
    </row>
    <row r="111" spans="2:10" ht="15" customHeight="1" x14ac:dyDescent="0.2">
      <c r="B111" s="58">
        <v>4800</v>
      </c>
      <c r="C111" s="163" t="s">
        <v>176</v>
      </c>
      <c r="D111" s="164"/>
      <c r="E111" s="205">
        <v>6000</v>
      </c>
      <c r="F111" s="206"/>
      <c r="G111" s="208">
        <v>6000</v>
      </c>
      <c r="H111" s="208"/>
      <c r="I111" s="207"/>
      <c r="J111" s="207"/>
    </row>
    <row r="112" spans="2:10" ht="15" customHeight="1" x14ac:dyDescent="0.2">
      <c r="B112" s="58">
        <v>7000</v>
      </c>
      <c r="C112" s="163" t="s">
        <v>177</v>
      </c>
      <c r="D112" s="164"/>
      <c r="E112" s="205">
        <v>55000</v>
      </c>
      <c r="F112" s="206"/>
      <c r="G112" s="208">
        <v>55000</v>
      </c>
      <c r="H112" s="208"/>
      <c r="I112" s="207"/>
      <c r="J112" s="207"/>
    </row>
    <row r="113" spans="1:11" ht="15" customHeight="1" x14ac:dyDescent="0.2">
      <c r="B113" s="58">
        <v>8400</v>
      </c>
      <c r="C113" s="163" t="s">
        <v>178</v>
      </c>
      <c r="D113" s="164"/>
      <c r="E113" s="209"/>
      <c r="F113" s="206">
        <v>100000</v>
      </c>
      <c r="G113" s="211"/>
      <c r="H113" s="208">
        <v>100000</v>
      </c>
      <c r="I113" s="210"/>
      <c r="J113" s="207"/>
    </row>
    <row r="114" spans="1:11" ht="15" customHeight="1" thickBot="1" x14ac:dyDescent="0.25">
      <c r="B114" s="58">
        <v>9600</v>
      </c>
      <c r="C114" s="163" t="s">
        <v>74</v>
      </c>
      <c r="D114" s="164"/>
      <c r="E114" s="205"/>
      <c r="F114" s="206">
        <v>3500</v>
      </c>
      <c r="G114" s="208"/>
      <c r="H114" s="208">
        <v>3500</v>
      </c>
      <c r="I114" s="207"/>
      <c r="J114" s="207"/>
    </row>
    <row r="115" spans="1:11" ht="15" customHeight="1" x14ac:dyDescent="0.2">
      <c r="B115" s="58"/>
      <c r="C115" s="165" t="s">
        <v>179</v>
      </c>
      <c r="D115" s="166"/>
      <c r="E115" s="212">
        <v>451000</v>
      </c>
      <c r="F115" s="213">
        <v>451000</v>
      </c>
      <c r="G115" s="213">
        <f>SUM(G97:G114)</f>
        <v>103500</v>
      </c>
      <c r="H115" s="213">
        <f t="shared" ref="H115:J115" si="0">SUM(H97:H114)</f>
        <v>103500</v>
      </c>
      <c r="I115" s="213">
        <f t="shared" si="0"/>
        <v>346000</v>
      </c>
      <c r="J115" s="213">
        <f t="shared" si="0"/>
        <v>346000</v>
      </c>
    </row>
    <row r="117" spans="1:11" x14ac:dyDescent="0.2">
      <c r="A117" s="2" t="s">
        <v>6</v>
      </c>
      <c r="B117" s="1" t="s">
        <v>180</v>
      </c>
    </row>
    <row r="118" spans="1:11" ht="18" customHeight="1" x14ac:dyDescent="0.2">
      <c r="B118" s="1" t="s">
        <v>213</v>
      </c>
      <c r="E118" s="110">
        <f>F99</f>
        <v>148250</v>
      </c>
    </row>
    <row r="119" spans="1:11" ht="18" customHeight="1" x14ac:dyDescent="0.2">
      <c r="B119" s="1" t="s">
        <v>214</v>
      </c>
      <c r="E119" s="110">
        <v>22500</v>
      </c>
      <c r="F119" s="1" t="s">
        <v>245</v>
      </c>
    </row>
    <row r="120" spans="1:11" ht="18" customHeight="1" x14ac:dyDescent="0.2">
      <c r="B120" s="1" t="s">
        <v>215</v>
      </c>
      <c r="E120" s="111">
        <f>E100</f>
        <v>24000</v>
      </c>
      <c r="F120" s="1" t="s">
        <v>246</v>
      </c>
    </row>
    <row r="121" spans="1:11" ht="18" customHeight="1" x14ac:dyDescent="0.2">
      <c r="B121" s="1" t="s">
        <v>216</v>
      </c>
      <c r="E121" s="110">
        <f>E118+E119-E120</f>
        <v>146750</v>
      </c>
    </row>
    <row r="124" spans="1:11" ht="18" customHeight="1" x14ac:dyDescent="0.2">
      <c r="B124" s="28" t="s">
        <v>181</v>
      </c>
    </row>
    <row r="125" spans="1:11" ht="18" customHeight="1" x14ac:dyDescent="0.2">
      <c r="A125" s="2" t="s">
        <v>4</v>
      </c>
      <c r="B125" s="1" t="s">
        <v>182</v>
      </c>
    </row>
    <row r="126" spans="1:11" ht="18" customHeight="1" x14ac:dyDescent="0.2">
      <c r="B126" s="157" t="s">
        <v>8</v>
      </c>
      <c r="C126" s="158"/>
      <c r="D126" s="158"/>
      <c r="E126" s="158"/>
      <c r="F126" s="158"/>
      <c r="G126" s="159"/>
      <c r="H126" s="159"/>
      <c r="I126" s="159"/>
      <c r="J126" s="159"/>
      <c r="K126" s="63" t="s">
        <v>9</v>
      </c>
    </row>
    <row r="127" spans="1:11" ht="18" customHeight="1" x14ac:dyDescent="0.2">
      <c r="B127" s="143" t="s">
        <v>10</v>
      </c>
      <c r="C127" s="144"/>
      <c r="D127" s="144"/>
      <c r="E127" s="145"/>
      <c r="F127" s="146" t="s">
        <v>7</v>
      </c>
      <c r="G127" s="148" t="s">
        <v>0</v>
      </c>
      <c r="H127" s="149"/>
      <c r="I127" s="150"/>
      <c r="J127" s="179" t="s">
        <v>2</v>
      </c>
      <c r="K127" s="181" t="s">
        <v>3</v>
      </c>
    </row>
    <row r="128" spans="1:11" ht="18" customHeight="1" x14ac:dyDescent="0.2">
      <c r="B128" s="64" t="s">
        <v>72</v>
      </c>
      <c r="C128" s="65" t="s">
        <v>73</v>
      </c>
      <c r="D128" s="65"/>
      <c r="E128" s="66"/>
      <c r="F128" s="147"/>
      <c r="G128" s="151"/>
      <c r="H128" s="152"/>
      <c r="I128" s="153"/>
      <c r="J128" s="180"/>
      <c r="K128" s="182"/>
    </row>
    <row r="129" spans="1:11" ht="18" customHeight="1" x14ac:dyDescent="0.2">
      <c r="B129" s="11">
        <v>1600</v>
      </c>
      <c r="C129" s="137" t="str">
        <f>_xlfn.XLOOKUP(B129,'H 8 aanwijzingen'!$A$19:$A$98,'H 8 aanwijzingen'!$B$19:$B$98,"",1)</f>
        <v>Te verrekenen omzetbelasting</v>
      </c>
      <c r="D129" s="138"/>
      <c r="E129" s="139"/>
      <c r="F129" s="67"/>
      <c r="G129" s="140" t="s">
        <v>217</v>
      </c>
      <c r="H129" s="141"/>
      <c r="I129" s="141"/>
      <c r="J129" s="91"/>
      <c r="K129" s="92">
        <v>18503</v>
      </c>
    </row>
    <row r="130" spans="1:11" ht="18" customHeight="1" x14ac:dyDescent="0.2">
      <c r="B130" s="11">
        <v>1650</v>
      </c>
      <c r="C130" s="137" t="str">
        <f>_xlfn.XLOOKUP(B130,'H 8 aanwijzingen'!$A$19:$A$98,'H 8 aanwijzingen'!$B$19:$B$98,"",1)</f>
        <v>Verschuldigde omzetbelasting hoog</v>
      </c>
      <c r="D130" s="138"/>
      <c r="E130" s="139"/>
      <c r="F130" s="67"/>
      <c r="G130" s="140" t="s">
        <v>217</v>
      </c>
      <c r="H130" s="141"/>
      <c r="I130" s="141"/>
      <c r="J130" s="94">
        <v>25935</v>
      </c>
      <c r="K130" s="94"/>
    </row>
    <row r="131" spans="1:11" ht="18" customHeight="1" x14ac:dyDescent="0.2">
      <c r="B131" s="11">
        <v>1660</v>
      </c>
      <c r="C131" s="137" t="str">
        <f>_xlfn.XLOOKUP(B131,'H 8 aanwijzingen'!$A$19:$A$98,'H 8 aanwijzingen'!$B$19:$B$98,"",1)</f>
        <v>Verschuldigde omzetbelasting laag</v>
      </c>
      <c r="D131" s="138"/>
      <c r="E131" s="139"/>
      <c r="F131" s="67"/>
      <c r="G131" s="140" t="s">
        <v>217</v>
      </c>
      <c r="H131" s="141"/>
      <c r="I131" s="141"/>
      <c r="J131" s="91">
        <v>7671</v>
      </c>
      <c r="K131" s="91"/>
    </row>
    <row r="132" spans="1:11" ht="18" customHeight="1" x14ac:dyDescent="0.2">
      <c r="B132" s="11">
        <v>1665</v>
      </c>
      <c r="C132" s="137" t="str">
        <f>_xlfn.XLOOKUP(B132,'H 8 aanwijzingen'!$A$19:$A$98,'H 8 aanwijzingen'!$B$19:$B$98,"",1)</f>
        <v>Verschuldigde omzetbelasting privégebruik</v>
      </c>
      <c r="D132" s="138"/>
      <c r="E132" s="139"/>
      <c r="F132" s="67"/>
      <c r="G132" s="140" t="s">
        <v>217</v>
      </c>
      <c r="H132" s="141"/>
      <c r="I132" s="141"/>
      <c r="J132" s="91">
        <v>756</v>
      </c>
      <c r="K132" s="91"/>
    </row>
    <row r="133" spans="1:11" ht="18" customHeight="1" x14ac:dyDescent="0.2">
      <c r="B133" s="11">
        <v>1680</v>
      </c>
      <c r="C133" s="137" t="str">
        <f>_xlfn.XLOOKUP(B133,'H 8 aanwijzingen'!$A$19:$A$98,'H 8 aanwijzingen'!$B$19:$B$98,"",1)</f>
        <v>Af te dragen omzetbelasting</v>
      </c>
      <c r="D133" s="138"/>
      <c r="E133" s="139"/>
      <c r="F133" s="67"/>
      <c r="G133" s="140" t="s">
        <v>217</v>
      </c>
      <c r="H133" s="141"/>
      <c r="I133" s="141"/>
      <c r="J133" s="91"/>
      <c r="K133" s="91">
        <v>15859</v>
      </c>
    </row>
    <row r="134" spans="1:11" ht="18" customHeight="1" x14ac:dyDescent="0.2">
      <c r="B134" s="11"/>
      <c r="C134" s="137" t="str">
        <f>_xlfn.XLOOKUP(B134,'H 8 aanwijzingen'!$A$19:$A$98,'H 8 aanwijzingen'!$B$19:$B$98,"",1)</f>
        <v/>
      </c>
      <c r="D134" s="138"/>
      <c r="E134" s="139"/>
      <c r="F134" s="67"/>
      <c r="G134" s="183"/>
      <c r="H134" s="184"/>
      <c r="I134" s="185"/>
      <c r="J134" s="68"/>
      <c r="K134" s="69"/>
    </row>
    <row r="135" spans="1:11" ht="18" customHeight="1" x14ac:dyDescent="0.2">
      <c r="B135" s="17"/>
      <c r="C135" s="73"/>
      <c r="D135" s="73"/>
      <c r="E135" s="73"/>
      <c r="F135" s="17"/>
      <c r="G135" s="74"/>
      <c r="H135" s="74"/>
      <c r="I135" s="74"/>
      <c r="J135" s="75"/>
      <c r="K135" s="76"/>
    </row>
    <row r="136" spans="1:11" ht="18" customHeight="1" x14ac:dyDescent="0.2">
      <c r="A136" s="2" t="s">
        <v>6</v>
      </c>
      <c r="B136" s="1" t="s">
        <v>247</v>
      </c>
    </row>
    <row r="137" spans="1:11" ht="18" customHeight="1" x14ac:dyDescent="0.2">
      <c r="B137" s="157" t="s">
        <v>8</v>
      </c>
      <c r="C137" s="158"/>
      <c r="D137" s="158"/>
      <c r="E137" s="158"/>
      <c r="F137" s="158"/>
      <c r="G137" s="159"/>
      <c r="H137" s="159"/>
      <c r="I137" s="159"/>
      <c r="J137" s="159"/>
      <c r="K137" s="63" t="s">
        <v>9</v>
      </c>
    </row>
    <row r="138" spans="1:11" ht="18" customHeight="1" x14ac:dyDescent="0.2">
      <c r="B138" s="143" t="s">
        <v>10</v>
      </c>
      <c r="C138" s="144"/>
      <c r="D138" s="144"/>
      <c r="E138" s="145"/>
      <c r="F138" s="146" t="s">
        <v>7</v>
      </c>
      <c r="G138" s="148" t="s">
        <v>0</v>
      </c>
      <c r="H138" s="149"/>
      <c r="I138" s="150"/>
      <c r="J138" s="179" t="s">
        <v>2</v>
      </c>
      <c r="K138" s="181" t="s">
        <v>3</v>
      </c>
    </row>
    <row r="139" spans="1:11" ht="18" customHeight="1" x14ac:dyDescent="0.2">
      <c r="B139" s="64" t="s">
        <v>72</v>
      </c>
      <c r="C139" s="65" t="s">
        <v>73</v>
      </c>
      <c r="D139" s="65"/>
      <c r="E139" s="66"/>
      <c r="F139" s="147"/>
      <c r="G139" s="151"/>
      <c r="H139" s="152"/>
      <c r="I139" s="153"/>
      <c r="J139" s="180"/>
      <c r="K139" s="182"/>
    </row>
    <row r="140" spans="1:11" ht="18" customHeight="1" x14ac:dyDescent="0.2">
      <c r="B140" s="11">
        <v>1650</v>
      </c>
      <c r="C140" s="137" t="str">
        <f>_xlfn.XLOOKUP(B140,'H 8 aanwijzingen'!$A$19:$A$98,'H 8 aanwijzingen'!$B$19:$B$98,"",1)</f>
        <v>Verschuldigde omzetbelasting hoog</v>
      </c>
      <c r="D140" s="138"/>
      <c r="E140" s="139"/>
      <c r="F140" s="67"/>
      <c r="G140" s="140" t="s">
        <v>242</v>
      </c>
      <c r="H140" s="141"/>
      <c r="I140" s="141"/>
      <c r="J140" s="94">
        <v>1890</v>
      </c>
      <c r="K140" s="94"/>
    </row>
    <row r="141" spans="1:11" ht="18" customHeight="1" x14ac:dyDescent="0.2">
      <c r="B141" s="11">
        <v>1680</v>
      </c>
      <c r="C141" s="137" t="str">
        <f>_xlfn.XLOOKUP(B141,'H 8 aanwijzingen'!$A$19:$A$98,'H 8 aanwijzingen'!$B$19:$B$98,"",1)</f>
        <v>Af te dragen omzetbelasting</v>
      </c>
      <c r="D141" s="138"/>
      <c r="E141" s="139"/>
      <c r="F141" s="67"/>
      <c r="G141" s="140" t="s">
        <v>242</v>
      </c>
      <c r="H141" s="141"/>
      <c r="I141" s="141"/>
      <c r="J141" s="91"/>
      <c r="K141" s="91">
        <v>1890</v>
      </c>
    </row>
    <row r="142" spans="1:11" ht="18" customHeight="1" x14ac:dyDescent="0.2">
      <c r="B142" s="11"/>
      <c r="C142" s="137" t="str">
        <f>_xlfn.XLOOKUP(B142,'H 8 aanwijzingen'!$A$19:$A$98,'H 8 aanwijzingen'!$B$19:$B$98,"",1)</f>
        <v/>
      </c>
      <c r="D142" s="138"/>
      <c r="E142" s="139"/>
      <c r="F142" s="67"/>
      <c r="G142" s="183"/>
      <c r="H142" s="184"/>
      <c r="I142" s="185"/>
      <c r="J142" s="68"/>
      <c r="K142" s="69"/>
    </row>
    <row r="143" spans="1:11" ht="18" customHeight="1" x14ac:dyDescent="0.2"/>
  </sheetData>
  <mergeCells count="88">
    <mergeCell ref="B96:D96"/>
    <mergeCell ref="K138:K139"/>
    <mergeCell ref="C140:E140"/>
    <mergeCell ref="G140:I140"/>
    <mergeCell ref="C141:E141"/>
    <mergeCell ref="G141:I141"/>
    <mergeCell ref="C142:E142"/>
    <mergeCell ref="G142:I142"/>
    <mergeCell ref="C133:E133"/>
    <mergeCell ref="G133:I133"/>
    <mergeCell ref="C134:E134"/>
    <mergeCell ref="G134:I134"/>
    <mergeCell ref="B137:J137"/>
    <mergeCell ref="B138:E138"/>
    <mergeCell ref="F138:F139"/>
    <mergeCell ref="G138:I139"/>
    <mergeCell ref="J138:J139"/>
    <mergeCell ref="J127:J128"/>
    <mergeCell ref="K127:K128"/>
    <mergeCell ref="C129:E129"/>
    <mergeCell ref="G129:I129"/>
    <mergeCell ref="C130:E130"/>
    <mergeCell ref="G130:I130"/>
    <mergeCell ref="C87:E87"/>
    <mergeCell ref="G87:I87"/>
    <mergeCell ref="C84:E84"/>
    <mergeCell ref="C85:E85"/>
    <mergeCell ref="G84:I84"/>
    <mergeCell ref="G85:I85"/>
    <mergeCell ref="J80:J81"/>
    <mergeCell ref="K80:K81"/>
    <mergeCell ref="C82:E82"/>
    <mergeCell ref="G82:I82"/>
    <mergeCell ref="C83:E83"/>
    <mergeCell ref="G83:I83"/>
    <mergeCell ref="K36:K37"/>
    <mergeCell ref="C38:E38"/>
    <mergeCell ref="G38:I38"/>
    <mergeCell ref="C39:E39"/>
    <mergeCell ref="G39:I39"/>
    <mergeCell ref="G40:I40"/>
    <mergeCell ref="B35:J35"/>
    <mergeCell ref="B36:E36"/>
    <mergeCell ref="F36:F37"/>
    <mergeCell ref="G36:I37"/>
    <mergeCell ref="J36:J37"/>
    <mergeCell ref="C97:D97"/>
    <mergeCell ref="C98:D98"/>
    <mergeCell ref="C99:D99"/>
    <mergeCell ref="C100:D100"/>
    <mergeCell ref="C102:D102"/>
    <mergeCell ref="C131:E131"/>
    <mergeCell ref="G131:I131"/>
    <mergeCell ref="C105:D105"/>
    <mergeCell ref="C106:D106"/>
    <mergeCell ref="C107:D107"/>
    <mergeCell ref="C108:D108"/>
    <mergeCell ref="C132:E132"/>
    <mergeCell ref="G132:I132"/>
    <mergeCell ref="C101:D101"/>
    <mergeCell ref="C115:D115"/>
    <mergeCell ref="B126:J126"/>
    <mergeCell ref="B127:E127"/>
    <mergeCell ref="F127:F128"/>
    <mergeCell ref="G127:I128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G8:H8"/>
    <mergeCell ref="E95:F95"/>
    <mergeCell ref="G95:H95"/>
    <mergeCell ref="C86:E86"/>
    <mergeCell ref="G86:I86"/>
    <mergeCell ref="G52:H52"/>
    <mergeCell ref="G54:H54"/>
    <mergeCell ref="B80:E80"/>
    <mergeCell ref="F80:F81"/>
    <mergeCell ref="G80:I81"/>
    <mergeCell ref="C41:E41"/>
    <mergeCell ref="G41:I41"/>
    <mergeCell ref="B79:J79"/>
    <mergeCell ref="I95:J95"/>
    <mergeCell ref="C40:E40"/>
  </mergeCells>
  <pageMargins left="0.7" right="0.7" top="0.75" bottom="0.75" header="0.3" footer="0.3"/>
  <ignoredErrors>
    <ignoredError sqref="B101" numberStoredAsText="1"/>
    <ignoredError sqref="G115:J11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8356-A9A2-4EC4-837C-1D249804259A}">
  <dimension ref="A1:I75"/>
  <sheetViews>
    <sheetView showGridLines="0" tabSelected="1" topLeftCell="A48" workbookViewId="0">
      <selection activeCell="E65" sqref="E65"/>
    </sheetView>
  </sheetViews>
  <sheetFormatPr defaultColWidth="8.85546875" defaultRowHeight="15" x14ac:dyDescent="0.2"/>
  <cols>
    <col min="1" max="1" width="2.85546875" style="2" customWidth="1"/>
    <col min="2" max="2" width="14.28515625" style="1" customWidth="1"/>
    <col min="3" max="4" width="11.28515625" style="1" customWidth="1"/>
    <col min="5" max="5" width="22.85546875" style="1" customWidth="1"/>
    <col min="6" max="6" width="12.5703125" style="1" customWidth="1"/>
    <col min="7" max="7" width="37.85546875" style="1" customWidth="1"/>
    <col min="8" max="8" width="13.28515625" style="1" customWidth="1"/>
    <col min="9" max="9" width="12.5703125" style="1" customWidth="1"/>
    <col min="10" max="10" width="10.7109375" style="1" customWidth="1"/>
    <col min="11" max="11" width="2.42578125" style="1" customWidth="1"/>
    <col min="12" max="16384" width="8.85546875" style="1"/>
  </cols>
  <sheetData>
    <row r="1" spans="2:9" ht="18" customHeight="1" x14ac:dyDescent="0.2">
      <c r="B1" s="28" t="s">
        <v>203</v>
      </c>
      <c r="D1" s="28" t="s">
        <v>184</v>
      </c>
      <c r="E1" s="28"/>
    </row>
    <row r="2" spans="2:9" ht="18" customHeight="1" x14ac:dyDescent="0.2"/>
    <row r="3" spans="2:9" ht="18" customHeight="1" x14ac:dyDescent="0.2">
      <c r="B3" s="28" t="s">
        <v>185</v>
      </c>
    </row>
    <row r="4" spans="2:9" ht="18" customHeight="1" x14ac:dyDescent="0.2">
      <c r="B4" s="1" t="s">
        <v>248</v>
      </c>
    </row>
    <row r="5" spans="2:9" ht="18" customHeight="1" x14ac:dyDescent="0.2">
      <c r="B5" s="157" t="s">
        <v>8</v>
      </c>
      <c r="C5" s="158"/>
      <c r="D5" s="158"/>
      <c r="E5" s="158"/>
      <c r="F5" s="158"/>
      <c r="G5" s="159"/>
      <c r="H5" s="159"/>
      <c r="I5" s="63" t="s">
        <v>9</v>
      </c>
    </row>
    <row r="6" spans="2:9" ht="18" customHeight="1" x14ac:dyDescent="0.2">
      <c r="B6" s="143" t="s">
        <v>10</v>
      </c>
      <c r="C6" s="144"/>
      <c r="D6" s="144"/>
      <c r="E6" s="145"/>
      <c r="F6" s="146" t="s">
        <v>7</v>
      </c>
      <c r="G6" s="148" t="s">
        <v>0</v>
      </c>
      <c r="H6" s="179" t="s">
        <v>2</v>
      </c>
      <c r="I6" s="181" t="s">
        <v>3</v>
      </c>
    </row>
    <row r="7" spans="2:9" ht="18" customHeight="1" x14ac:dyDescent="0.2">
      <c r="B7" s="64" t="s">
        <v>72</v>
      </c>
      <c r="C7" s="65" t="s">
        <v>73</v>
      </c>
      <c r="D7" s="65"/>
      <c r="E7" s="66"/>
      <c r="F7" s="147"/>
      <c r="G7" s="151"/>
      <c r="H7" s="180"/>
      <c r="I7" s="182"/>
    </row>
    <row r="8" spans="2:9" ht="18" customHeight="1" x14ac:dyDescent="0.2">
      <c r="B8" s="11">
        <v>680</v>
      </c>
      <c r="C8" s="137" t="str">
        <f>_xlfn.XLOOKUP(B8,'H 8 aanwijzingen'!$A$19:$A$98,'H 8 aanwijzingen'!$B$19:$B$98,"",1)</f>
        <v>Privé</v>
      </c>
      <c r="D8" s="138"/>
      <c r="E8" s="139"/>
      <c r="F8" s="67"/>
      <c r="G8" s="112" t="s">
        <v>208</v>
      </c>
      <c r="H8" s="91">
        <v>3520</v>
      </c>
      <c r="I8" s="92"/>
    </row>
    <row r="9" spans="2:9" ht="18" customHeight="1" x14ac:dyDescent="0.2">
      <c r="B9" s="11">
        <v>4700</v>
      </c>
      <c r="C9" s="137" t="str">
        <f>_xlfn.XLOOKUP(B9,'H 8 aanwijzingen'!$A$19:$A$98,'H 8 aanwijzingen'!$B$19:$B$98,"",1)</f>
        <v>Autokosten</v>
      </c>
      <c r="D9" s="138"/>
      <c r="E9" s="139"/>
      <c r="F9" s="67"/>
      <c r="G9" s="112" t="s">
        <v>208</v>
      </c>
      <c r="H9" s="91"/>
      <c r="I9" s="91">
        <v>3520</v>
      </c>
    </row>
    <row r="10" spans="2:9" ht="18" customHeight="1" x14ac:dyDescent="0.2">
      <c r="B10" s="11">
        <v>1665</v>
      </c>
      <c r="C10" s="137" t="str">
        <f>_xlfn.XLOOKUP(B10,'H 8 aanwijzingen'!$A$19:$A$98,'H 8 aanwijzingen'!$B$19:$B$98,"",1)</f>
        <v>Verschuldigde omzetbelasting privégebruik</v>
      </c>
      <c r="D10" s="138"/>
      <c r="E10" s="139"/>
      <c r="F10" s="67"/>
      <c r="G10" s="113" t="s">
        <v>209</v>
      </c>
      <c r="H10" s="91"/>
      <c r="I10" s="92">
        <v>1188</v>
      </c>
    </row>
    <row r="11" spans="2:9" ht="18" customHeight="1" x14ac:dyDescent="0.2">
      <c r="B11" s="11">
        <v>4725</v>
      </c>
      <c r="C11" s="137" t="str">
        <f>_xlfn.XLOOKUP(B11,'H 8 aanwijzingen'!$A$19:$A$98,'H 8 aanwijzingen'!$B$19:$B$98,"",1)</f>
        <v>BTW privégebruik auto</v>
      </c>
      <c r="D11" s="138"/>
      <c r="E11" s="139"/>
      <c r="F11" s="67"/>
      <c r="G11" s="113" t="s">
        <v>209</v>
      </c>
      <c r="H11" s="91">
        <v>1188</v>
      </c>
      <c r="I11" s="91"/>
    </row>
    <row r="12" spans="2:9" ht="18" customHeight="1" x14ac:dyDescent="0.2">
      <c r="B12" s="11"/>
      <c r="C12" s="137" t="str">
        <f>_xlfn.XLOOKUP(B12,'H 8 aanwijzingen'!$A$19:$A$98,'H 8 aanwijzingen'!$B$19:$B$98,"",1)</f>
        <v/>
      </c>
      <c r="D12" s="138"/>
      <c r="E12" s="139"/>
      <c r="F12" s="67"/>
      <c r="G12" s="70"/>
      <c r="H12" s="68"/>
      <c r="I12" s="69"/>
    </row>
    <row r="13" spans="2:9" ht="18" customHeight="1" x14ac:dyDescent="0.2"/>
    <row r="14" spans="2:9" ht="18" customHeight="1" x14ac:dyDescent="0.2"/>
    <row r="15" spans="2:9" ht="18" customHeight="1" x14ac:dyDescent="0.2">
      <c r="B15" s="28" t="s">
        <v>186</v>
      </c>
    </row>
    <row r="16" spans="2:9" ht="18" customHeight="1" x14ac:dyDescent="0.2">
      <c r="B16" s="20" t="s">
        <v>249</v>
      </c>
    </row>
    <row r="17" spans="2:9" ht="18" customHeight="1" x14ac:dyDescent="0.2">
      <c r="B17" s="157" t="s">
        <v>8</v>
      </c>
      <c r="C17" s="158"/>
      <c r="D17" s="158"/>
      <c r="E17" s="158"/>
      <c r="F17" s="158"/>
      <c r="G17" s="159"/>
      <c r="H17" s="159"/>
      <c r="I17" s="63" t="s">
        <v>9</v>
      </c>
    </row>
    <row r="18" spans="2:9" ht="18" customHeight="1" x14ac:dyDescent="0.2">
      <c r="B18" s="143" t="s">
        <v>10</v>
      </c>
      <c r="C18" s="144"/>
      <c r="D18" s="144"/>
      <c r="E18" s="145"/>
      <c r="F18" s="146" t="s">
        <v>7</v>
      </c>
      <c r="G18" s="195" t="s">
        <v>0</v>
      </c>
      <c r="H18" s="195" t="s">
        <v>2</v>
      </c>
      <c r="I18" s="195" t="s">
        <v>3</v>
      </c>
    </row>
    <row r="19" spans="2:9" ht="18" customHeight="1" x14ac:dyDescent="0.2">
      <c r="B19" s="64" t="s">
        <v>72</v>
      </c>
      <c r="C19" s="65" t="s">
        <v>73</v>
      </c>
      <c r="D19" s="65"/>
      <c r="E19" s="66"/>
      <c r="F19" s="147"/>
      <c r="G19" s="195"/>
      <c r="H19" s="195"/>
      <c r="I19" s="195"/>
    </row>
    <row r="20" spans="2:9" ht="18" customHeight="1" x14ac:dyDescent="0.2">
      <c r="B20" s="11">
        <v>680</v>
      </c>
      <c r="C20" s="137" t="str">
        <f>_xlfn.XLOOKUP(B20,'H 8 aanwijzingen'!$A$19:$A$98,'H 8 aanwijzingen'!$B$19:$B$98,"",1)</f>
        <v>Privé</v>
      </c>
      <c r="D20" s="138"/>
      <c r="E20" s="139"/>
      <c r="F20" s="104"/>
      <c r="G20" s="97" t="s">
        <v>218</v>
      </c>
      <c r="H20" s="91">
        <v>363</v>
      </c>
      <c r="I20" s="92"/>
    </row>
    <row r="21" spans="2:9" ht="18" customHeight="1" x14ac:dyDescent="0.2">
      <c r="B21" s="11">
        <v>3000</v>
      </c>
      <c r="C21" s="137" t="str">
        <f>_xlfn.XLOOKUP(B21,'H 8 aanwijzingen'!$A$19:$A$98,'H 8 aanwijzingen'!$B$19:$B$98,"",1)</f>
        <v>Voorraad goederen</v>
      </c>
      <c r="D21" s="138"/>
      <c r="E21" s="139"/>
      <c r="F21" s="104">
        <v>30012</v>
      </c>
      <c r="G21" s="97" t="s">
        <v>219</v>
      </c>
      <c r="H21" s="91"/>
      <c r="I21" s="91">
        <v>300</v>
      </c>
    </row>
    <row r="22" spans="2:9" ht="18" customHeight="1" x14ac:dyDescent="0.2">
      <c r="B22" s="11">
        <v>1665</v>
      </c>
      <c r="C22" s="137" t="str">
        <f>_xlfn.XLOOKUP(B22,'H 8 aanwijzingen'!$A$19:$A$98,'H 8 aanwijzingen'!$B$19:$B$98,"",1)</f>
        <v>Verschuldigde omzetbelasting privégebruik</v>
      </c>
      <c r="D22" s="138"/>
      <c r="E22" s="139"/>
      <c r="F22" s="104"/>
      <c r="G22" s="97" t="s">
        <v>220</v>
      </c>
      <c r="H22" s="91"/>
      <c r="I22" s="92">
        <v>63</v>
      </c>
    </row>
    <row r="23" spans="2:9" ht="18" customHeight="1" x14ac:dyDescent="0.2">
      <c r="B23" s="11"/>
      <c r="C23" s="137" t="str">
        <f>_xlfn.XLOOKUP(B23,'H 8 aanwijzingen'!$A$19:$A$98,'H 8 aanwijzingen'!$B$19:$B$98,"",1)</f>
        <v/>
      </c>
      <c r="D23" s="138"/>
      <c r="E23" s="139"/>
      <c r="F23" s="67"/>
      <c r="G23" s="114"/>
      <c r="H23" s="115"/>
      <c r="I23" s="118"/>
    </row>
    <row r="24" spans="2:9" ht="18" customHeight="1" x14ac:dyDescent="0.2">
      <c r="B24" s="17"/>
      <c r="C24" s="73"/>
      <c r="D24" s="73"/>
      <c r="E24" s="73"/>
      <c r="F24" s="17"/>
      <c r="G24" s="74"/>
      <c r="H24" s="75"/>
      <c r="I24" s="76"/>
    </row>
    <row r="25" spans="2:9" ht="18" customHeight="1" x14ac:dyDescent="0.2"/>
    <row r="26" spans="2:9" ht="18" customHeight="1" x14ac:dyDescent="0.2">
      <c r="B26" s="28" t="s">
        <v>187</v>
      </c>
    </row>
    <row r="27" spans="2:9" ht="18" customHeight="1" x14ac:dyDescent="0.2">
      <c r="B27" s="1" t="s">
        <v>188</v>
      </c>
    </row>
    <row r="28" spans="2:9" ht="18" customHeight="1" x14ac:dyDescent="0.2">
      <c r="B28" s="157" t="s">
        <v>8</v>
      </c>
      <c r="C28" s="158"/>
      <c r="D28" s="158"/>
      <c r="E28" s="158"/>
      <c r="F28" s="158"/>
      <c r="G28" s="159"/>
      <c r="H28" s="159"/>
      <c r="I28" s="63" t="s">
        <v>9</v>
      </c>
    </row>
    <row r="29" spans="2:9" ht="18" customHeight="1" x14ac:dyDescent="0.2">
      <c r="B29" s="143" t="s">
        <v>10</v>
      </c>
      <c r="C29" s="144"/>
      <c r="D29" s="144"/>
      <c r="E29" s="145"/>
      <c r="F29" s="146" t="s">
        <v>7</v>
      </c>
      <c r="G29" s="195" t="s">
        <v>0</v>
      </c>
      <c r="H29" s="195" t="s">
        <v>2</v>
      </c>
      <c r="I29" s="195" t="s">
        <v>3</v>
      </c>
    </row>
    <row r="30" spans="2:9" ht="18" customHeight="1" x14ac:dyDescent="0.2">
      <c r="B30" s="64" t="s">
        <v>72</v>
      </c>
      <c r="C30" s="65" t="s">
        <v>73</v>
      </c>
      <c r="D30" s="65"/>
      <c r="E30" s="66"/>
      <c r="F30" s="147"/>
      <c r="G30" s="195"/>
      <c r="H30" s="195"/>
      <c r="I30" s="195"/>
    </row>
    <row r="31" spans="2:9" ht="18" customHeight="1" x14ac:dyDescent="0.2">
      <c r="B31" s="11">
        <v>800</v>
      </c>
      <c r="C31" s="137" t="str">
        <f>_xlfn.XLOOKUP(B31,'H 8 aanwijzingen'!$A$19:$A$98,'H 8 aanwijzingen'!$B$19:$B$98,"",1)</f>
        <v>Voorziening onderhoud</v>
      </c>
      <c r="D31" s="138"/>
      <c r="E31" s="139"/>
      <c r="F31" s="104"/>
      <c r="G31" s="97" t="s">
        <v>221</v>
      </c>
      <c r="H31" s="91">
        <v>56000</v>
      </c>
      <c r="I31" s="92"/>
    </row>
    <row r="32" spans="2:9" ht="18" customHeight="1" x14ac:dyDescent="0.2">
      <c r="B32" s="11">
        <v>680</v>
      </c>
      <c r="C32" s="137" t="str">
        <f>_xlfn.XLOOKUP(B32,'H 8 aanwijzingen'!$A$19:$A$98,'H 8 aanwijzingen'!$B$19:$B$98,"",1)</f>
        <v>Privé</v>
      </c>
      <c r="D32" s="138"/>
      <c r="E32" s="139"/>
      <c r="F32" s="104"/>
      <c r="G32" s="97" t="str">
        <f>G31</f>
        <v>Schildersbedrijf de Koning</v>
      </c>
      <c r="H32" s="91">
        <v>29040</v>
      </c>
      <c r="I32" s="91"/>
    </row>
    <row r="33" spans="1:9" ht="18" customHeight="1" x14ac:dyDescent="0.2">
      <c r="B33" s="11">
        <v>1600</v>
      </c>
      <c r="C33" s="137" t="str">
        <f>_xlfn.XLOOKUP(B33,'H 8 aanwijzingen'!$A$19:$A$98,'H 8 aanwijzingen'!$B$19:$B$98,"",1)</f>
        <v>Te verrekenen omzetbelasting</v>
      </c>
      <c r="D33" s="138"/>
      <c r="E33" s="139"/>
      <c r="F33" s="116"/>
      <c r="G33" s="97" t="str">
        <f>G32</f>
        <v>Schildersbedrijf de Koning</v>
      </c>
      <c r="H33" s="94">
        <v>11760</v>
      </c>
      <c r="I33" s="95"/>
    </row>
    <row r="34" spans="1:9" ht="18" customHeight="1" x14ac:dyDescent="0.2">
      <c r="B34" s="11">
        <v>1400</v>
      </c>
      <c r="C34" s="137" t="str">
        <f>_xlfn.XLOOKUP(B34,'H 8 aanwijzingen'!$A$19:$A$98,'H 8 aanwijzingen'!$B$19:$B$98,"",1)</f>
        <v>Crediteuren</v>
      </c>
      <c r="D34" s="138"/>
      <c r="E34" s="139"/>
      <c r="F34" s="117">
        <v>14050</v>
      </c>
      <c r="G34" s="101">
        <v>22128</v>
      </c>
      <c r="H34" s="96"/>
      <c r="I34" s="91">
        <v>96800</v>
      </c>
    </row>
    <row r="35" spans="1:9" ht="18" customHeight="1" x14ac:dyDescent="0.2">
      <c r="B35" s="11"/>
      <c r="C35" s="137" t="str">
        <f>_xlfn.XLOOKUP(B35,'H 8 aanwijzingen'!$A$19:$A$98,'H 8 aanwijzingen'!$B$19:$B$98,"",1)</f>
        <v/>
      </c>
      <c r="D35" s="138"/>
      <c r="E35" s="139"/>
      <c r="F35" s="67"/>
      <c r="G35" s="114"/>
      <c r="H35" s="115"/>
      <c r="I35" s="118"/>
    </row>
    <row r="36" spans="1:9" ht="18" customHeight="1" x14ac:dyDescent="0.2"/>
    <row r="37" spans="1:9" ht="18" customHeight="1" x14ac:dyDescent="0.2"/>
    <row r="38" spans="1:9" ht="18" customHeight="1" x14ac:dyDescent="0.2">
      <c r="B38" s="28" t="s">
        <v>189</v>
      </c>
    </row>
    <row r="39" spans="1:9" ht="18" customHeight="1" thickBot="1" x14ac:dyDescent="0.25">
      <c r="A39" s="2" t="s">
        <v>4</v>
      </c>
      <c r="B39" s="1" t="s">
        <v>250</v>
      </c>
    </row>
    <row r="40" spans="1:9" ht="18" customHeight="1" x14ac:dyDescent="0.2">
      <c r="B40" s="187" t="s">
        <v>190</v>
      </c>
      <c r="C40" s="188"/>
      <c r="D40" s="189" t="s">
        <v>251</v>
      </c>
      <c r="E40" s="189"/>
      <c r="F40" s="190"/>
    </row>
    <row r="41" spans="1:9" ht="18" customHeight="1" x14ac:dyDescent="0.2">
      <c r="B41" s="77" t="s">
        <v>191</v>
      </c>
      <c r="C41" s="191">
        <v>45565</v>
      </c>
      <c r="D41" s="191"/>
      <c r="E41" s="191"/>
      <c r="F41" s="192"/>
    </row>
    <row r="42" spans="1:9" ht="18" customHeight="1" x14ac:dyDescent="0.2">
      <c r="B42" s="77" t="s">
        <v>192</v>
      </c>
      <c r="C42" s="193" t="s">
        <v>193</v>
      </c>
      <c r="D42" s="193"/>
      <c r="E42" s="193"/>
      <c r="F42" s="194"/>
    </row>
    <row r="43" spans="1:9" ht="18" customHeight="1" x14ac:dyDescent="0.2">
      <c r="B43" s="77" t="s">
        <v>194</v>
      </c>
      <c r="C43" s="186" t="s">
        <v>50</v>
      </c>
      <c r="D43" s="186"/>
      <c r="E43" s="78" t="s">
        <v>195</v>
      </c>
      <c r="F43" s="79" t="s">
        <v>1</v>
      </c>
    </row>
    <row r="44" spans="1:9" ht="18" customHeight="1" x14ac:dyDescent="0.2">
      <c r="B44" s="80"/>
      <c r="C44" s="186" t="s">
        <v>196</v>
      </c>
      <c r="D44" s="186"/>
      <c r="E44" s="81">
        <v>1</v>
      </c>
      <c r="F44" s="82">
        <v>45</v>
      </c>
    </row>
    <row r="45" spans="1:9" ht="18" customHeight="1" x14ac:dyDescent="0.2">
      <c r="B45" s="80"/>
      <c r="C45" s="186" t="s">
        <v>197</v>
      </c>
      <c r="D45" s="186"/>
      <c r="E45" s="81"/>
      <c r="F45" s="83"/>
    </row>
    <row r="46" spans="1:9" ht="18" customHeight="1" x14ac:dyDescent="0.2">
      <c r="B46" s="80"/>
      <c r="C46" s="186" t="s">
        <v>198</v>
      </c>
      <c r="D46" s="186"/>
      <c r="E46" s="81"/>
      <c r="F46" s="83"/>
    </row>
    <row r="47" spans="1:9" ht="18" customHeight="1" x14ac:dyDescent="0.2">
      <c r="B47" s="80"/>
      <c r="C47" s="196"/>
      <c r="D47" s="196"/>
      <c r="E47" s="84" t="s">
        <v>160</v>
      </c>
      <c r="F47" s="83"/>
    </row>
    <row r="48" spans="1:9" ht="18" customHeight="1" x14ac:dyDescent="0.2">
      <c r="B48" s="80"/>
      <c r="C48" s="186" t="s">
        <v>199</v>
      </c>
      <c r="D48" s="186"/>
      <c r="E48" s="85"/>
      <c r="F48" s="83"/>
    </row>
    <row r="49" spans="1:9" ht="18" customHeight="1" x14ac:dyDescent="0.2">
      <c r="B49" s="80"/>
      <c r="C49" s="186" t="s">
        <v>196</v>
      </c>
      <c r="D49" s="186"/>
      <c r="E49" s="86"/>
      <c r="F49" s="83"/>
    </row>
    <row r="50" spans="1:9" ht="18" customHeight="1" x14ac:dyDescent="0.2">
      <c r="B50" s="80"/>
      <c r="C50" s="186" t="s">
        <v>197</v>
      </c>
      <c r="D50" s="186"/>
      <c r="E50" s="86"/>
      <c r="F50" s="83"/>
    </row>
    <row r="51" spans="1:9" ht="18" customHeight="1" x14ac:dyDescent="0.2">
      <c r="B51" s="80"/>
      <c r="C51" s="186" t="s">
        <v>198</v>
      </c>
      <c r="D51" s="186"/>
      <c r="E51" s="86">
        <v>1</v>
      </c>
      <c r="F51" s="82">
        <v>55</v>
      </c>
    </row>
    <row r="52" spans="1:9" ht="18" customHeight="1" thickBot="1" x14ac:dyDescent="0.25">
      <c r="B52" s="87"/>
      <c r="C52" s="197"/>
      <c r="D52" s="197"/>
      <c r="E52" s="88" t="s">
        <v>160</v>
      </c>
      <c r="F52" s="89">
        <v>100</v>
      </c>
    </row>
    <row r="53" spans="1:9" ht="18" customHeight="1" x14ac:dyDescent="0.25">
      <c r="B53" s="25"/>
      <c r="C53"/>
      <c r="D53"/>
      <c r="E53"/>
    </row>
    <row r="54" spans="1:9" ht="18" customHeight="1" x14ac:dyDescent="0.2">
      <c r="A54" s="2" t="s">
        <v>6</v>
      </c>
      <c r="B54" s="20" t="s">
        <v>238</v>
      </c>
    </row>
    <row r="55" spans="1:9" ht="18" customHeight="1" x14ac:dyDescent="0.2">
      <c r="B55" s="157" t="s">
        <v>8</v>
      </c>
      <c r="C55" s="158"/>
      <c r="D55" s="158"/>
      <c r="E55" s="158"/>
      <c r="F55" s="158"/>
      <c r="G55" s="159"/>
      <c r="H55" s="159"/>
      <c r="I55" s="63" t="s">
        <v>9</v>
      </c>
    </row>
    <row r="56" spans="1:9" ht="18" customHeight="1" x14ac:dyDescent="0.2">
      <c r="B56" s="143" t="s">
        <v>10</v>
      </c>
      <c r="C56" s="144"/>
      <c r="D56" s="144"/>
      <c r="E56" s="145"/>
      <c r="F56" s="146" t="s">
        <v>7</v>
      </c>
      <c r="G56" s="195" t="s">
        <v>0</v>
      </c>
      <c r="H56" s="195" t="s">
        <v>2</v>
      </c>
      <c r="I56" s="195" t="s">
        <v>3</v>
      </c>
    </row>
    <row r="57" spans="1:9" ht="18" customHeight="1" x14ac:dyDescent="0.2">
      <c r="B57" s="64" t="s">
        <v>72</v>
      </c>
      <c r="C57" s="65" t="s">
        <v>73</v>
      </c>
      <c r="D57" s="65"/>
      <c r="E57" s="66"/>
      <c r="F57" s="147"/>
      <c r="G57" s="195"/>
      <c r="H57" s="195"/>
      <c r="I57" s="195"/>
    </row>
    <row r="58" spans="1:9" ht="18" customHeight="1" x14ac:dyDescent="0.2">
      <c r="B58" s="11">
        <v>680</v>
      </c>
      <c r="C58" s="137" t="str">
        <f>_xlfn.XLOOKUP(B58,'H 8 aanwijzingen'!$A$19:$A$98,'H 8 aanwijzingen'!$B$19:$B$98,"",1)</f>
        <v>Privé</v>
      </c>
      <c r="D58" s="138"/>
      <c r="E58" s="139"/>
      <c r="F58" s="104"/>
      <c r="G58" s="97" t="s">
        <v>222</v>
      </c>
      <c r="H58" s="91">
        <v>66.55</v>
      </c>
      <c r="I58" s="92"/>
    </row>
    <row r="59" spans="1:9" ht="18" customHeight="1" x14ac:dyDescent="0.2">
      <c r="B59" s="11">
        <v>3000</v>
      </c>
      <c r="C59" s="137" t="str">
        <f>_xlfn.XLOOKUP(B59,'H 8 aanwijzingen'!$A$19:$A$98,'H 8 aanwijzingen'!$B$19:$B$98,"",1)</f>
        <v>Voorraad goederen</v>
      </c>
      <c r="D59" s="138"/>
      <c r="E59" s="139"/>
      <c r="F59" s="104">
        <v>30012</v>
      </c>
      <c r="G59" s="97" t="s">
        <v>18</v>
      </c>
      <c r="H59" s="91"/>
      <c r="I59" s="91">
        <v>55</v>
      </c>
    </row>
    <row r="60" spans="1:9" ht="18" customHeight="1" x14ac:dyDescent="0.2">
      <c r="B60" s="11">
        <v>1665</v>
      </c>
      <c r="C60" s="137" t="str">
        <f>_xlfn.XLOOKUP(B60,'H 8 aanwijzingen'!$A$19:$A$98,'H 8 aanwijzingen'!$B$19:$B$98,"",1)</f>
        <v>Verschuldigde omzetbelasting privégebruik</v>
      </c>
      <c r="D60" s="138"/>
      <c r="E60" s="139"/>
      <c r="F60" s="104"/>
      <c r="G60" s="97" t="s">
        <v>223</v>
      </c>
      <c r="H60" s="91"/>
      <c r="I60" s="92">
        <v>11.55</v>
      </c>
    </row>
    <row r="61" spans="1:9" ht="18" customHeight="1" x14ac:dyDescent="0.2">
      <c r="B61" s="11">
        <v>4960</v>
      </c>
      <c r="C61" s="137" t="str">
        <f>_xlfn.XLOOKUP(B61,'H 8 aanwijzingen'!$A$19:$A$98,'H 8 aanwijzingen'!$B$19:$B$98,"",1)</f>
        <v>Voorraadverschillen</v>
      </c>
      <c r="D61" s="138"/>
      <c r="E61" s="139"/>
      <c r="F61" s="117"/>
      <c r="G61" s="96" t="s">
        <v>224</v>
      </c>
      <c r="H61" s="91">
        <v>45</v>
      </c>
      <c r="I61" s="91"/>
    </row>
    <row r="62" spans="1:9" ht="18" customHeight="1" x14ac:dyDescent="0.2">
      <c r="B62" s="11">
        <v>3000</v>
      </c>
      <c r="C62" s="137" t="str">
        <f>_xlfn.XLOOKUP(B62,'H 8 aanwijzingen'!$A$19:$A$98,'H 8 aanwijzingen'!$B$19:$B$98,"",1)</f>
        <v>Voorraad goederen</v>
      </c>
      <c r="D62" s="138"/>
      <c r="E62" s="139"/>
      <c r="F62" s="117">
        <v>30010</v>
      </c>
      <c r="G62" s="96" t="s">
        <v>225</v>
      </c>
      <c r="H62" s="91"/>
      <c r="I62" s="91">
        <v>45</v>
      </c>
    </row>
    <row r="63" spans="1:9" ht="18" customHeight="1" x14ac:dyDescent="0.2">
      <c r="B63" s="11"/>
      <c r="C63" s="137" t="str">
        <f>_xlfn.XLOOKUP(B63,'H 8 aanwijzingen'!$A$19:$A$98,'H 8 aanwijzingen'!$B$19:$B$98,"",1)</f>
        <v/>
      </c>
      <c r="D63" s="138"/>
      <c r="E63" s="139"/>
      <c r="F63" s="67"/>
      <c r="G63" s="114"/>
      <c r="H63" s="115"/>
      <c r="I63" s="118"/>
    </row>
    <row r="64" spans="1:9" ht="18" customHeight="1" x14ac:dyDescent="0.2"/>
    <row r="65" spans="2:9" ht="18" customHeight="1" x14ac:dyDescent="0.2"/>
    <row r="66" spans="2:9" ht="18" customHeight="1" x14ac:dyDescent="0.2">
      <c r="B66" s="28" t="s">
        <v>200</v>
      </c>
    </row>
    <row r="67" spans="2:9" ht="18" customHeight="1" x14ac:dyDescent="0.2">
      <c r="B67" s="20" t="s">
        <v>201</v>
      </c>
    </row>
    <row r="68" spans="2:9" ht="18" customHeight="1" x14ac:dyDescent="0.2">
      <c r="B68" s="157" t="s">
        <v>8</v>
      </c>
      <c r="C68" s="158"/>
      <c r="D68" s="158"/>
      <c r="E68" s="158"/>
      <c r="F68" s="158"/>
      <c r="G68" s="159"/>
      <c r="H68" s="159"/>
      <c r="I68" s="63" t="s">
        <v>9</v>
      </c>
    </row>
    <row r="69" spans="2:9" ht="18" customHeight="1" x14ac:dyDescent="0.2">
      <c r="B69" s="143" t="s">
        <v>10</v>
      </c>
      <c r="C69" s="144"/>
      <c r="D69" s="144"/>
      <c r="E69" s="145"/>
      <c r="F69" s="146" t="s">
        <v>7</v>
      </c>
      <c r="G69" s="148" t="s">
        <v>0</v>
      </c>
      <c r="H69" s="179" t="s">
        <v>2</v>
      </c>
      <c r="I69" s="181" t="s">
        <v>3</v>
      </c>
    </row>
    <row r="70" spans="2:9" ht="18" customHeight="1" x14ac:dyDescent="0.2">
      <c r="B70" s="64" t="s">
        <v>72</v>
      </c>
      <c r="C70" s="65" t="s">
        <v>73</v>
      </c>
      <c r="D70" s="65"/>
      <c r="E70" s="66"/>
      <c r="F70" s="147"/>
      <c r="G70" s="198"/>
      <c r="H70" s="199"/>
      <c r="I70" s="200"/>
    </row>
    <row r="71" spans="2:9" ht="18" customHeight="1" x14ac:dyDescent="0.2">
      <c r="B71" s="11">
        <v>1660</v>
      </c>
      <c r="C71" s="137" t="str">
        <f>_xlfn.XLOOKUP(B71,'H 8 aanwijzingen'!$A$19:$A$98,'H 8 aanwijzingen'!$B$19:$B$98,"",1)</f>
        <v>Verschuldigde omzetbelasting laag</v>
      </c>
      <c r="D71" s="138"/>
      <c r="E71" s="139"/>
      <c r="F71" s="67"/>
      <c r="G71" s="97" t="s">
        <v>226</v>
      </c>
      <c r="H71" s="91">
        <v>2844</v>
      </c>
      <c r="I71" s="92"/>
    </row>
    <row r="72" spans="2:9" ht="18" customHeight="1" x14ac:dyDescent="0.2">
      <c r="B72" s="11">
        <v>1680</v>
      </c>
      <c r="C72" s="137" t="str">
        <f>_xlfn.XLOOKUP(B72,'H 8 aanwijzingen'!$A$19:$A$98,'H 8 aanwijzingen'!$B$19:$B$98,"",1)</f>
        <v>Af te dragen omzetbelasting</v>
      </c>
      <c r="D72" s="138"/>
      <c r="E72" s="139"/>
      <c r="F72" s="67"/>
      <c r="G72" s="97" t="s">
        <v>226</v>
      </c>
      <c r="H72" s="91"/>
      <c r="I72" s="91">
        <v>2844</v>
      </c>
    </row>
    <row r="73" spans="2:9" ht="18" customHeight="1" x14ac:dyDescent="0.2">
      <c r="B73" s="11"/>
      <c r="C73" s="137" t="str">
        <f>_xlfn.XLOOKUP(B73,'H 8 aanwijzingen'!$A$19:$A$98,'H 8 aanwijzingen'!$B$19:$B$98,"",1)</f>
        <v/>
      </c>
      <c r="D73" s="138"/>
      <c r="E73" s="139"/>
      <c r="F73" s="67"/>
      <c r="G73" s="114"/>
      <c r="H73" s="115"/>
      <c r="I73" s="118"/>
    </row>
    <row r="74" spans="2:9" ht="18" customHeight="1" x14ac:dyDescent="0.2">
      <c r="B74" s="11"/>
      <c r="C74" s="137" t="str">
        <f>_xlfn.XLOOKUP(B74,'H 8 aanwijzingen'!$A$19:$A$98,'H 8 aanwijzingen'!$B$19:$B$98,"",1)</f>
        <v/>
      </c>
      <c r="D74" s="138"/>
      <c r="E74" s="139"/>
      <c r="F74" s="67"/>
      <c r="G74" s="114"/>
      <c r="H74" s="115"/>
      <c r="I74" s="118"/>
    </row>
    <row r="75" spans="2:9" ht="18" customHeight="1" x14ac:dyDescent="0.2"/>
  </sheetData>
  <mergeCells count="68">
    <mergeCell ref="C72:E72"/>
    <mergeCell ref="C73:E73"/>
    <mergeCell ref="C74:E74"/>
    <mergeCell ref="I56:I57"/>
    <mergeCell ref="C58:E58"/>
    <mergeCell ref="C59:E59"/>
    <mergeCell ref="C71:E71"/>
    <mergeCell ref="C62:E62"/>
    <mergeCell ref="C63:E63"/>
    <mergeCell ref="B68:H68"/>
    <mergeCell ref="C61:E61"/>
    <mergeCell ref="B69:E69"/>
    <mergeCell ref="F69:F70"/>
    <mergeCell ref="G69:G70"/>
    <mergeCell ref="H69:H70"/>
    <mergeCell ref="I69:I70"/>
    <mergeCell ref="I29:I30"/>
    <mergeCell ref="C31:E31"/>
    <mergeCell ref="C32:E32"/>
    <mergeCell ref="C60:E60"/>
    <mergeCell ref="C35:E35"/>
    <mergeCell ref="B55:H55"/>
    <mergeCell ref="B56:E56"/>
    <mergeCell ref="F56:F57"/>
    <mergeCell ref="G56:G57"/>
    <mergeCell ref="H56:H57"/>
    <mergeCell ref="C47:D47"/>
    <mergeCell ref="C48:D48"/>
    <mergeCell ref="C49:D49"/>
    <mergeCell ref="C50:D50"/>
    <mergeCell ref="C51:D51"/>
    <mergeCell ref="C52:D52"/>
    <mergeCell ref="I6:I7"/>
    <mergeCell ref="C8:E8"/>
    <mergeCell ref="C9:E9"/>
    <mergeCell ref="C22:E22"/>
    <mergeCell ref="C12:E12"/>
    <mergeCell ref="B17:H17"/>
    <mergeCell ref="B18:E18"/>
    <mergeCell ref="F18:F19"/>
    <mergeCell ref="G18:G19"/>
    <mergeCell ref="H18:H19"/>
    <mergeCell ref="C11:E11"/>
    <mergeCell ref="I18:I19"/>
    <mergeCell ref="C20:E20"/>
    <mergeCell ref="C21:E21"/>
    <mergeCell ref="C10:E10"/>
    <mergeCell ref="B5:H5"/>
    <mergeCell ref="B6:E6"/>
    <mergeCell ref="F6:F7"/>
    <mergeCell ref="G6:G7"/>
    <mergeCell ref="H6:H7"/>
    <mergeCell ref="C46:D46"/>
    <mergeCell ref="B40:C40"/>
    <mergeCell ref="D40:F40"/>
    <mergeCell ref="C34:E34"/>
    <mergeCell ref="C23:E23"/>
    <mergeCell ref="C41:F41"/>
    <mergeCell ref="C42:F42"/>
    <mergeCell ref="C43:D43"/>
    <mergeCell ref="C44:D44"/>
    <mergeCell ref="C45:D45"/>
    <mergeCell ref="C33:E33"/>
    <mergeCell ref="B28:H28"/>
    <mergeCell ref="B29:E29"/>
    <mergeCell ref="F29:F30"/>
    <mergeCell ref="G29:G30"/>
    <mergeCell ref="H29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H 8 Inhoudsopgave</vt:lpstr>
      <vt:lpstr>H 8 aanwijzingen</vt:lpstr>
      <vt:lpstr>8.1 - 8.3</vt:lpstr>
      <vt:lpstr>8.4 - 8.5</vt:lpstr>
      <vt:lpstr>8.6 - 8.9</vt:lpstr>
      <vt:lpstr>8.10 - 8.14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2023-12-13T14:13:58Z</dcterms:modified>
</cp:coreProperties>
</file>