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PDB 5e druk/Convoy PDB BA 5e druk/PDB BA Uitwerkingen 5e druk/"/>
    </mc:Choice>
  </mc:AlternateContent>
  <xr:revisionPtr revIDLastSave="294" documentId="8_{8C7B26A4-6A77-4A1E-81B1-899404B1037B}" xr6:coauthVersionLast="47" xr6:coauthVersionMax="47" xr10:uidLastSave="{72B997E8-A545-42F2-8B17-5520C58B13DC}"/>
  <bookViews>
    <workbookView xWindow="0" yWindow="0" windowWidth="19200" windowHeight="15600" xr2:uid="{5D587E09-814F-4BAA-A382-6AB82BB63DFF}"/>
  </bookViews>
  <sheets>
    <sheet name="H 3 Inhoudsopgave" sheetId="8" r:id="rId1"/>
    <sheet name="H 3 aanwijzingen" sheetId="5" state="hidden" r:id="rId2"/>
    <sheet name="3.1" sheetId="20" r:id="rId3"/>
    <sheet name="3.2 - 3.3" sheetId="21" r:id="rId4"/>
    <sheet name="3.4 - 3.5" sheetId="22" r:id="rId5"/>
    <sheet name="3.6" sheetId="23" r:id="rId6"/>
    <sheet name="3.7 - 3.11" sheetId="2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24" l="1"/>
  <c r="G27" i="24"/>
  <c r="G26" i="24"/>
  <c r="C9" i="24"/>
  <c r="C31" i="23"/>
  <c r="C44" i="22"/>
  <c r="C43" i="22"/>
  <c r="C18" i="22" l="1"/>
  <c r="C8" i="22"/>
  <c r="C81" i="21"/>
  <c r="C82" i="21"/>
  <c r="C83" i="21"/>
  <c r="C84" i="21"/>
  <c r="C85" i="21"/>
  <c r="C86" i="21"/>
  <c r="C87" i="21"/>
  <c r="C88" i="21"/>
  <c r="C89" i="21"/>
  <c r="C80" i="21"/>
  <c r="G84" i="21"/>
  <c r="C64" i="21" l="1"/>
  <c r="C65" i="21"/>
  <c r="C66" i="21"/>
  <c r="C67" i="21"/>
  <c r="C68" i="21"/>
  <c r="C69" i="21"/>
  <c r="C70" i="21"/>
  <c r="C71" i="21"/>
  <c r="C72" i="21"/>
  <c r="C63" i="21"/>
  <c r="G67" i="21" l="1"/>
  <c r="G68" i="21" s="1"/>
  <c r="G30" i="21"/>
  <c r="G14" i="21"/>
  <c r="G10" i="21"/>
  <c r="G11" i="21" s="1"/>
  <c r="G12" i="21" s="1"/>
  <c r="G13" i="21" s="1"/>
  <c r="J19" i="20"/>
  <c r="I19" i="20"/>
  <c r="J18" i="20"/>
  <c r="H13" i="20" s="1"/>
  <c r="I18" i="20"/>
  <c r="C61" i="24" l="1"/>
  <c r="C60" i="24"/>
  <c r="C59" i="24"/>
  <c r="C51" i="24"/>
  <c r="C50" i="24"/>
  <c r="C49" i="24"/>
  <c r="C41" i="24"/>
  <c r="C40" i="24"/>
  <c r="C39" i="24"/>
  <c r="C38" i="24"/>
  <c r="C37" i="24"/>
  <c r="C25" i="24"/>
  <c r="C26" i="24"/>
  <c r="C27" i="24"/>
  <c r="C28" i="24"/>
  <c r="C29" i="24"/>
  <c r="C24" i="24"/>
  <c r="C16" i="24"/>
  <c r="C15" i="24"/>
  <c r="C14" i="24"/>
  <c r="C13" i="24"/>
  <c r="C12" i="24"/>
  <c r="C11" i="24"/>
  <c r="C10" i="24"/>
  <c r="C44" i="23"/>
  <c r="C43" i="23"/>
  <c r="C42" i="23"/>
  <c r="C36" i="23"/>
  <c r="C35" i="23"/>
  <c r="C34" i="23"/>
  <c r="C33" i="23"/>
  <c r="C32" i="23"/>
  <c r="C25" i="23"/>
  <c r="C24" i="23"/>
  <c r="C23" i="23"/>
  <c r="C22" i="23"/>
  <c r="C21" i="23"/>
  <c r="C9" i="23"/>
  <c r="C10" i="23"/>
  <c r="C11" i="23"/>
  <c r="C12" i="23"/>
  <c r="C13" i="23"/>
  <c r="C14" i="23"/>
  <c r="C15" i="23"/>
  <c r="C8" i="23"/>
  <c r="C65" i="22"/>
  <c r="C66" i="22"/>
  <c r="C67" i="22"/>
  <c r="C68" i="22"/>
  <c r="C69" i="22"/>
  <c r="C64" i="22"/>
  <c r="C57" i="22"/>
  <c r="C58" i="22"/>
  <c r="C56" i="22"/>
  <c r="C45" i="22"/>
  <c r="C46" i="22"/>
  <c r="C47" i="22"/>
  <c r="C48" i="22"/>
  <c r="C49" i="22"/>
  <c r="C50" i="22"/>
  <c r="C34" i="22"/>
  <c r="C35" i="22"/>
  <c r="C36" i="22"/>
  <c r="C37" i="22"/>
  <c r="C33" i="22"/>
  <c r="C25" i="22"/>
  <c r="C24" i="22"/>
  <c r="C23" i="22"/>
  <c r="C22" i="22"/>
  <c r="C21" i="22"/>
  <c r="C20" i="22"/>
  <c r="C19" i="22"/>
  <c r="C12" i="22"/>
  <c r="C11" i="22"/>
  <c r="C10" i="22"/>
  <c r="C9" i="22"/>
  <c r="C74" i="21" l="1"/>
  <c r="C73" i="21"/>
  <c r="C55" i="21"/>
  <c r="C54" i="21"/>
  <c r="C53" i="21"/>
  <c r="C32" i="21"/>
  <c r="C31" i="21"/>
  <c r="C30" i="21"/>
  <c r="C29" i="21"/>
  <c r="C28" i="21"/>
  <c r="C27" i="21"/>
  <c r="C26" i="21"/>
  <c r="C9" i="21"/>
  <c r="C10" i="21"/>
  <c r="C11" i="21"/>
  <c r="C12" i="21"/>
  <c r="C13" i="21"/>
  <c r="C14" i="21"/>
  <c r="C15" i="21"/>
  <c r="C16" i="21"/>
  <c r="C17" i="21"/>
  <c r="C18" i="21"/>
  <c r="C19" i="21"/>
  <c r="C8" i="21"/>
  <c r="C56" i="20"/>
  <c r="C55" i="20"/>
  <c r="C54" i="20"/>
  <c r="C49" i="20"/>
  <c r="C48" i="20"/>
  <c r="C47" i="20"/>
  <c r="C46" i="20"/>
  <c r="C40" i="20"/>
  <c r="C39" i="20"/>
  <c r="C38" i="20"/>
  <c r="C37" i="20"/>
  <c r="C31" i="20"/>
  <c r="C30" i="20"/>
  <c r="C29" i="20"/>
  <c r="C28" i="20"/>
  <c r="C27" i="20"/>
</calcChain>
</file>

<file path=xl/sharedStrings.xml><?xml version="1.0" encoding="utf-8"?>
<sst xmlns="http://schemas.openxmlformats.org/spreadsheetml/2006/main" count="546" uniqueCount="257">
  <si>
    <t>Dagboek</t>
  </si>
  <si>
    <t>Factuurdatum</t>
  </si>
  <si>
    <t>Grootboek-rekening</t>
  </si>
  <si>
    <t>Btw-code</t>
  </si>
  <si>
    <t>Bedrag btw</t>
  </si>
  <si>
    <t>Uw referentie</t>
  </si>
  <si>
    <t>Omschrijving</t>
  </si>
  <si>
    <t>Bedrag</t>
  </si>
  <si>
    <t>EUR</t>
  </si>
  <si>
    <t>Boekstukregel</t>
  </si>
  <si>
    <t>Datum</t>
  </si>
  <si>
    <t>Debet</t>
  </si>
  <si>
    <t>Credit</t>
  </si>
  <si>
    <t>a</t>
  </si>
  <si>
    <t>c</t>
  </si>
  <si>
    <t>d</t>
  </si>
  <si>
    <t>Percen-tage</t>
  </si>
  <si>
    <t>b</t>
  </si>
  <si>
    <t>Boekstuk nr.</t>
  </si>
  <si>
    <t>Subadmi- nistratie</t>
  </si>
  <si>
    <t>Betalingsconditie</t>
  </si>
  <si>
    <t>Journaal                                                                                                                                                                                                                                                                                                                                                                         EUR</t>
  </si>
  <si>
    <t xml:space="preserve">  EUR </t>
  </si>
  <si>
    <t xml:space="preserve">Grootboekrekening                            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</si>
  <si>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</si>
  <si>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</si>
  <si>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</si>
  <si>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</si>
  <si>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</si>
  <si>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</si>
  <si>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</si>
  <si>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</si>
  <si>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</si>
  <si>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</si>
  <si>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</si>
  <si>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</si>
  <si>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</si>
  <si>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</si>
  <si>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</si>
  <si>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</si>
  <si>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</si>
  <si>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</si>
  <si>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</si>
  <si>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</si>
  <si>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</si>
  <si>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</si>
  <si>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</si>
  <si>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</si>
  <si>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</si>
  <si>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</si>
  <si>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</si>
  <si>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</si>
  <si>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</si>
  <si>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</si>
  <si>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</si>
  <si>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</si>
  <si>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</si>
  <si>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</si>
  <si>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</si>
  <si>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</si>
  <si>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</si>
  <si>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</si>
  <si>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</si>
  <si>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</si>
  <si>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</si>
  <si>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</si>
  <si>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</si>
  <si>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</si>
  <si>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</si>
  <si>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</si>
  <si>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</si>
  <si>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</si>
  <si>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</si>
  <si>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</si>
  <si>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</si>
  <si>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</si>
  <si>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</si>
  <si>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</si>
  <si>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</si>
  <si>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</si>
  <si>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</si>
  <si>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</si>
  <si>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</si>
  <si>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</si>
  <si>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</si>
  <si>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Nummer</t>
  </si>
  <si>
    <t>Naam</t>
  </si>
  <si>
    <t>Excl./incl. hoog/laag</t>
  </si>
  <si>
    <t>Incidentele resultaten</t>
  </si>
  <si>
    <t xml:space="preserve">Als je het nummer van de grootboekrekening invult, </t>
  </si>
  <si>
    <t>Uitwerkbladen PDB BA 5e druk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</si>
  <si>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</si>
  <si>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</si>
  <si>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</si>
  <si>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</si>
  <si>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</si>
  <si>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</si>
  <si>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</si>
  <si>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</si>
  <si>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</si>
  <si>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</si>
  <si>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</si>
  <si>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</si>
  <si>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</si>
  <si>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</si>
  <si>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</si>
  <si>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</si>
  <si>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</si>
  <si>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</si>
  <si>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</si>
  <si>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</si>
  <si>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</si>
  <si>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</si>
  <si>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</si>
  <si>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</si>
  <si>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</si>
  <si>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</si>
  <si>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</si>
  <si>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</si>
  <si>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</si>
  <si>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Artikel</t>
  </si>
  <si>
    <t>Aantal</t>
  </si>
  <si>
    <t>Nettoprijs</t>
  </si>
  <si>
    <t>e</t>
  </si>
  <si>
    <t>Extra grootboekrekeningen</t>
  </si>
  <si>
    <t>alleen te gebruiken als dit nummer bij de opgave staat aangegeven</t>
  </si>
  <si>
    <t>EN</t>
  </si>
  <si>
    <t>Hoofdstuk 2 Vaste verrekenprijs</t>
  </si>
  <si>
    <t xml:space="preserve"> EUR</t>
  </si>
  <si>
    <t>Hoofdstuk 3 Verkopen</t>
  </si>
  <si>
    <t>Te verzenden creditnota's</t>
  </si>
  <si>
    <t>Retour te ontvangen goederen</t>
  </si>
  <si>
    <t>3.1</t>
  </si>
  <si>
    <t>Opgave 3.1</t>
  </si>
  <si>
    <t>Verwerk voor Chair de bestelling van Brouwer meubelen in het verkoopboek.</t>
  </si>
  <si>
    <t>Invoerscherm verkoopfactuur</t>
  </si>
  <si>
    <t>Klant</t>
  </si>
  <si>
    <t>Factuurnummer</t>
  </si>
  <si>
    <t>Totaal bedrag</t>
  </si>
  <si>
    <t>Journaliseer voor Chair de verzonden factuur aan Brouwer meubelen.</t>
  </si>
  <si>
    <t>Journaliseer voor Chair de verzonden creditfactuur aan Brouwer meubelen en de retourontvangst van de stoel Brussel.</t>
  </si>
  <si>
    <t>3.2 - 3.3</t>
  </si>
  <si>
    <t>Opgave 3.2</t>
  </si>
  <si>
    <t>Journaliseer voor Floris de verzonden factuur aan Hotel Het Westen.</t>
  </si>
  <si>
    <t>Stel de controlerende grootboekrekening samen.</t>
  </si>
  <si>
    <t>3200 Nog te verzenden goederen</t>
  </si>
  <si>
    <t>Verklaar het saldo op de controlerende grootboekrekening.</t>
  </si>
  <si>
    <t>Opgave 3.3</t>
  </si>
  <si>
    <t>Journaliseer voor Floris de verzonden factuur aan de familie Jaco.</t>
  </si>
  <si>
    <t>3.4 - 3.5</t>
  </si>
  <si>
    <t>Opgave 3.4</t>
  </si>
  <si>
    <t>Journaliseer voor Winter de verzonden verkoopfactuur.</t>
  </si>
  <si>
    <t>Opgave 3.5</t>
  </si>
  <si>
    <t>Journaliseer voor Winter de verzonden verkoopfactuur naar Camping Zonlicht.</t>
  </si>
  <si>
    <t>Journaliseer voor Winter de verzonden creditfactuur naar Camping Zonlicht.</t>
  </si>
  <si>
    <t>3.6</t>
  </si>
  <si>
    <t>Opgave 3.6</t>
  </si>
  <si>
    <t>Journaliseer voor TEKA de verzonden factuur naar Chair.</t>
  </si>
  <si>
    <t>Journaliseer voor TEKA de verzonden creditfactuur naar Chair.</t>
  </si>
  <si>
    <t>3.7 - 3.11</t>
  </si>
  <si>
    <t>Opgave 3.7</t>
  </si>
  <si>
    <t>Journaliseer voor Watch de verzonden factuur aan Horlogerie.</t>
  </si>
  <si>
    <t>Opgave 3.8</t>
  </si>
  <si>
    <t>Journaliseer voor Watch de verzonden creditfactuur aan Horlogerie.</t>
  </si>
  <si>
    <t>Opgave 3.9</t>
  </si>
  <si>
    <t>Opgave 3.10</t>
  </si>
  <si>
    <t>Opgave 3.11</t>
  </si>
  <si>
    <t>Uitwerking PDB BA 5e druk</t>
  </si>
  <si>
    <t>Uitwerking H 3</t>
  </si>
  <si>
    <t>De omschrijving hoeft niet exact hetzelfde te zijn als in de uitwerking</t>
  </si>
  <si>
    <t>De volgorde van de boeking maakt niet uit</t>
  </si>
  <si>
    <t>Brouwer meubelen</t>
  </si>
  <si>
    <t>01</t>
  </si>
  <si>
    <t>I 5083</t>
  </si>
  <si>
    <t>excl./hoog</t>
  </si>
  <si>
    <t>Brouwer meubelen 3</t>
  </si>
  <si>
    <t>Brouwer meubelen 2</t>
  </si>
  <si>
    <t>Brouwer meubelen retour</t>
  </si>
  <si>
    <t>I 5083CR</t>
  </si>
  <si>
    <t>retour -1</t>
  </si>
  <si>
    <t>Fietsen</t>
  </si>
  <si>
    <t>Hotel Het Westen</t>
  </si>
  <si>
    <t>Hotel Het Westen Damesfietsen 20</t>
  </si>
  <si>
    <t>Hotel Het Westen Herenfietsen 20</t>
  </si>
  <si>
    <t>Hotel Het Westen Kinderfietsen 20</t>
  </si>
  <si>
    <t>Hotel Het Westen Kinderfietsen 18</t>
  </si>
  <si>
    <t>Hotel Het Westen 20</t>
  </si>
  <si>
    <t>Hotel Het Westen 18</t>
  </si>
  <si>
    <t>Het saldo is € 630 credit dus Floris heeft een schuld aan Hotel Het Westen</t>
  </si>
  <si>
    <t>Dit zijn 2 kinderfietsen die nog niet zijn geleverd.</t>
  </si>
  <si>
    <t>Hotel Het Westen Kinderfietsen 2</t>
  </si>
  <si>
    <t>Hotel Het Westen 2</t>
  </si>
  <si>
    <t>4 fietsen</t>
  </si>
  <si>
    <t>Familie Jaco</t>
  </si>
  <si>
    <t>Familie Jaco 1 damesfiets</t>
  </si>
  <si>
    <t>Familie Jaco 1 herenfiets</t>
  </si>
  <si>
    <t>Familie Jaco 2 kinderfietsen</t>
  </si>
  <si>
    <t>Nog te ontvangen 2e hands fietsen</t>
  </si>
  <si>
    <t>Familie Jaco 1</t>
  </si>
  <si>
    <t>Familie Jaco ingeruilde fiets</t>
  </si>
  <si>
    <t>Familie Roshni 1 partytent</t>
  </si>
  <si>
    <t>Familie Roshni 1 iglotent</t>
  </si>
  <si>
    <t>Familie Roshni 1</t>
  </si>
  <si>
    <t xml:space="preserve">Familie Roshni 1 </t>
  </si>
  <si>
    <t>I859</t>
  </si>
  <si>
    <t>Familie Roshni</t>
  </si>
  <si>
    <t>Camping Zonlicht 10</t>
  </si>
  <si>
    <t>Camping Zonlicht 10 partytenten</t>
  </si>
  <si>
    <t>Camping Zonlicht 10 iglotenten</t>
  </si>
  <si>
    <t>Camping Zonlicht</t>
  </si>
  <si>
    <t>Camping Zonlicht retour 2 partytenten</t>
  </si>
  <si>
    <t xml:space="preserve">Camping Zonlicht retour 2 </t>
  </si>
  <si>
    <t>I859CR</t>
  </si>
  <si>
    <t xml:space="preserve">Camping Zonlicht </t>
  </si>
  <si>
    <t>Computers en beeldschermen</t>
  </si>
  <si>
    <t>Chair</t>
  </si>
  <si>
    <t>Chair 2 computers</t>
  </si>
  <si>
    <t>Chair 4 beeldschermen</t>
  </si>
  <si>
    <t xml:space="preserve">Chair 2 </t>
  </si>
  <si>
    <t xml:space="preserve">Chair 4 </t>
  </si>
  <si>
    <t>Beeldscherm retour</t>
  </si>
  <si>
    <t>Chair retour</t>
  </si>
  <si>
    <t>Chair retour 1 beeldscherm</t>
  </si>
  <si>
    <t>Chair 1 retour</t>
  </si>
  <si>
    <t>I 1234</t>
  </si>
  <si>
    <t>Horlogerie</t>
  </si>
  <si>
    <t>Horlogerie Nice 5</t>
  </si>
  <si>
    <t>Horlogerie Beau 3</t>
  </si>
  <si>
    <t>Nice retour</t>
  </si>
  <si>
    <t>Horlogerie retour</t>
  </si>
  <si>
    <t>Horlogerie retour 1 Nice</t>
  </si>
  <si>
    <t>Horlogerie 5</t>
  </si>
  <si>
    <t>Horlogerie 3</t>
  </si>
  <si>
    <t>Horlogerie 5 Nice</t>
  </si>
  <si>
    <t>Horlogerie 3 Beau</t>
  </si>
  <si>
    <t>Horlogerie 1 Nice</t>
  </si>
  <si>
    <t>Camping Zomers 2</t>
  </si>
  <si>
    <t>Uitwerking 3.1</t>
  </si>
  <si>
    <t>Uitwerking 3.2 - 3.3</t>
  </si>
  <si>
    <t>Uitwerking 3.4 - 3.5</t>
  </si>
  <si>
    <t>Uitwerking 3.6</t>
  </si>
  <si>
    <t>Uitwerking 3.7 - 3.11</t>
  </si>
  <si>
    <t>Pensioenpremies</t>
  </si>
  <si>
    <t>2024-083</t>
  </si>
  <si>
    <t>Journaliseer memoriaalbon 2024-079.</t>
  </si>
  <si>
    <t>Journaliseer memoriaalbon 2024-058.</t>
  </si>
  <si>
    <t>2024-062</t>
  </si>
  <si>
    <t>2024-058</t>
  </si>
  <si>
    <t>Journaliseer memoriaalbon 2024-060.</t>
  </si>
  <si>
    <t>Journaliseer memoriaalbon 2024-076.</t>
  </si>
  <si>
    <t>Journaliseer memoriaalbon 2024-049.</t>
  </si>
  <si>
    <t>Journaliseer memoriaalbon 2024-052.</t>
  </si>
  <si>
    <t>Journaliseer memoriaalbon 2024-062.</t>
  </si>
  <si>
    <t>Journaliseer memoriaalbon 2024-066.</t>
  </si>
  <si>
    <t>Journaliseer memoriaalbon 2024-063.</t>
  </si>
  <si>
    <t>Journaliseer memoriaalbon 2024-065.</t>
  </si>
  <si>
    <t>Journaliseer memoriaalbon 2024-075.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</si>
</sst>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206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43" fontId="6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0" xfId="0" applyFont="1"/>
    <xf numFmtId="0" fontId="8" fillId="0" borderId="0" xfId="0" applyFont="1"/>
    <xf numFmtId="0" fontId="6" fillId="0" borderId="0" xfId="0" applyFont="1"/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3" borderId="0" xfId="0" applyFont="1" applyFill="1"/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3" fontId="6" fillId="0" borderId="0" xfId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0" fontId="11" fillId="2" borderId="17" xfId="0" applyFont="1" applyFill="1" applyBorder="1" applyAlignment="1">
      <alignment horizontal="center" vertical="center" wrapText="1"/>
    </xf>
    <xf numFmtId="164" fontId="12" fillId="0" borderId="2" xfId="0" applyNumberFormat="1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43" fontId="12" fillId="0" borderId="5" xfId="1" applyFont="1" applyBorder="1" applyAlignment="1" applyProtection="1">
      <alignment horizontal="center" vertical="center"/>
      <protection locked="0"/>
    </xf>
    <xf numFmtId="43" fontId="12" fillId="0" borderId="2" xfId="1" applyFont="1" applyBorder="1" applyAlignment="1" applyProtection="1">
      <alignment vertical="center"/>
      <protection locked="0"/>
    </xf>
    <xf numFmtId="49" fontId="12" fillId="0" borderId="0" xfId="0" applyNumberFormat="1" applyFont="1" applyAlignment="1" applyProtection="1">
      <alignment vertical="center" wrapText="1"/>
      <protection locked="0"/>
    </xf>
    <xf numFmtId="43" fontId="12" fillId="0" borderId="0" xfId="1" applyFont="1" applyBorder="1" applyAlignment="1" applyProtection="1">
      <alignment horizontal="center" vertical="center"/>
      <protection locked="0"/>
    </xf>
    <xf numFmtId="0" fontId="10" fillId="4" borderId="7" xfId="0" applyFont="1" applyFill="1" applyBorder="1" applyAlignment="1">
      <alignment horizontal="center" vertical="center"/>
    </xf>
    <xf numFmtId="164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43" fontId="3" fillId="0" borderId="1" xfId="1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/>
    </xf>
    <xf numFmtId="43" fontId="3" fillId="0" borderId="0" xfId="1" applyFont="1" applyBorder="1"/>
    <xf numFmtId="43" fontId="12" fillId="0" borderId="0" xfId="1" applyFont="1" applyBorder="1" applyAlignment="1" applyProtection="1">
      <alignment vertical="center"/>
      <protection locked="0"/>
    </xf>
    <xf numFmtId="0" fontId="5" fillId="5" borderId="1" xfId="0" applyFont="1" applyFill="1" applyBorder="1" applyAlignment="1">
      <alignment horizontal="center" vertical="center" wrapText="1"/>
    </xf>
    <xf numFmtId="49" fontId="12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43" fontId="6" fillId="0" borderId="28" xfId="1" applyFont="1" applyFill="1" applyBorder="1" applyAlignment="1">
      <alignment horizontal="center" vertical="center" wrapText="1"/>
    </xf>
    <xf numFmtId="0" fontId="3" fillId="0" borderId="1" xfId="0" applyFont="1" applyBorder="1"/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3" fontId="3" fillId="0" borderId="1" xfId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25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3" fillId="3" borderId="0" xfId="0" applyFont="1" applyFill="1"/>
    <xf numFmtId="0" fontId="14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14" fillId="3" borderId="0" xfId="0" applyFont="1" applyFill="1"/>
    <xf numFmtId="0" fontId="15" fillId="2" borderId="2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6" fillId="0" borderId="2" xfId="0" applyFont="1" applyBorder="1" applyAlignment="1" applyProtection="1">
      <alignment horizontal="center" vertical="center"/>
      <protection locked="0"/>
    </xf>
    <xf numFmtId="43" fontId="16" fillId="0" borderId="2" xfId="1" applyFont="1" applyFill="1" applyBorder="1" applyAlignment="1" applyProtection="1">
      <alignment vertical="center"/>
      <protection locked="0"/>
    </xf>
    <xf numFmtId="9" fontId="16" fillId="0" borderId="2" xfId="0" applyNumberFormat="1" applyFont="1" applyBorder="1" applyAlignment="1" applyProtection="1">
      <alignment horizontal="center" vertical="center"/>
      <protection locked="0"/>
    </xf>
    <xf numFmtId="49" fontId="12" fillId="0" borderId="8" xfId="0" applyNumberFormat="1" applyFont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3" fontId="13" fillId="0" borderId="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3" fontId="16" fillId="0" borderId="2" xfId="1" applyFont="1" applyFill="1" applyBorder="1" applyAlignment="1">
      <alignment vertical="center"/>
    </xf>
    <xf numFmtId="9" fontId="16" fillId="0" borderId="2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/>
    <xf numFmtId="14" fontId="3" fillId="0" borderId="0" xfId="0" applyNumberFormat="1" applyFont="1" applyAlignment="1">
      <alignment horizontal="left"/>
    </xf>
    <xf numFmtId="0" fontId="17" fillId="0" borderId="0" xfId="2" quotePrefix="1" applyFont="1"/>
    <xf numFmtId="0" fontId="17" fillId="0" borderId="0" xfId="2" applyFont="1"/>
    <xf numFmtId="0" fontId="13" fillId="0" borderId="1" xfId="0" applyFont="1" applyBorder="1" applyAlignment="1">
      <alignment horizontal="center" vertical="center"/>
    </xf>
    <xf numFmtId="0" fontId="15" fillId="2" borderId="29" xfId="0" applyFont="1" applyFill="1" applyBorder="1" applyAlignment="1">
      <alignment horizontal="left" vertical="center" wrapText="1"/>
    </xf>
    <xf numFmtId="0" fontId="15" fillId="2" borderId="30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49" fontId="12" fillId="0" borderId="1" xfId="0" applyNumberFormat="1" applyFont="1" applyBorder="1" applyAlignment="1" applyProtection="1">
      <alignment vertical="center" wrapText="1"/>
      <protection locked="0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49" fontId="12" fillId="0" borderId="6" xfId="0" applyNumberFormat="1" applyFont="1" applyBorder="1" applyAlignment="1" applyProtection="1">
      <alignment horizontal="left" vertical="center" wrapText="1"/>
      <protection locked="0"/>
    </xf>
    <xf numFmtId="49" fontId="12" fillId="0" borderId="8" xfId="0" applyNumberFormat="1" applyFont="1" applyBorder="1" applyAlignment="1" applyProtection="1">
      <alignment horizontal="left" vertical="center" wrapText="1"/>
      <protection locked="0"/>
    </xf>
    <xf numFmtId="49" fontId="12" fillId="0" borderId="7" xfId="0" applyNumberFormat="1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49" fontId="12" fillId="0" borderId="6" xfId="0" applyNumberFormat="1" applyFont="1" applyBorder="1" applyAlignment="1" applyProtection="1">
      <alignment horizontal="center" vertical="center" wrapText="1"/>
      <protection locked="0"/>
    </xf>
    <xf numFmtId="49" fontId="12" fillId="0" borderId="8" xfId="0" applyNumberFormat="1" applyFont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8" xfId="0" applyFont="1" applyBorder="1" applyAlignment="1">
      <alignment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14" fontId="6" fillId="0" borderId="31" xfId="0" applyNumberFormat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43" fontId="6" fillId="0" borderId="27" xfId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5"/>
  <sheetViews>
    <sheetView showGridLines="0" tabSelected="1" zoomScale="190" zoomScaleNormal="190" workbookViewId="0">
      <selection activeCell="D11" sqref="D11"/>
    </sheetView>
  </sheetViews>
  <sheetFormatPr defaultColWidth="8.85546875" defaultRowHeight="15" x14ac:dyDescent="0.2"/>
  <cols>
    <col min="1" max="1" width="8.85546875" style="5"/>
    <col min="2" max="2" width="26.5703125" style="5" customWidth="1"/>
    <col min="3" max="16384" width="8.85546875" style="5"/>
  </cols>
  <sheetData>
    <row r="1" spans="1:7" ht="15.75" x14ac:dyDescent="0.25">
      <c r="A1" s="6" t="s">
        <v>167</v>
      </c>
    </row>
    <row r="2" spans="1:7" ht="15.75" x14ac:dyDescent="0.25">
      <c r="A2" s="6"/>
    </row>
    <row r="3" spans="1:7" ht="15.75" x14ac:dyDescent="0.25">
      <c r="A3" s="6" t="s">
        <v>129</v>
      </c>
    </row>
    <row r="5" spans="1:7" x14ac:dyDescent="0.2">
      <c r="A5" s="5" t="s">
        <v>81</v>
      </c>
      <c r="B5" s="76">
        <v>45505</v>
      </c>
    </row>
    <row r="6" spans="1:7" x14ac:dyDescent="0.2">
      <c r="B6" s="76"/>
    </row>
    <row r="7" spans="1:7" x14ac:dyDescent="0.2">
      <c r="A7" s="19" t="s">
        <v>77</v>
      </c>
      <c r="B7" s="19" t="s">
        <v>169</v>
      </c>
      <c r="C7" s="19"/>
      <c r="D7" s="19"/>
      <c r="E7" s="19"/>
      <c r="F7" s="19"/>
      <c r="G7" s="19"/>
    </row>
    <row r="8" spans="1:7" x14ac:dyDescent="0.2">
      <c r="A8" s="19"/>
      <c r="B8" s="19" t="s">
        <v>170</v>
      </c>
      <c r="C8" s="19"/>
      <c r="D8" s="19"/>
      <c r="E8" s="19"/>
      <c r="F8" s="19"/>
      <c r="G8" s="19"/>
    </row>
    <row r="10" spans="1:7" x14ac:dyDescent="0.2">
      <c r="A10" s="5" t="s">
        <v>82</v>
      </c>
      <c r="B10" s="77" t="s">
        <v>237</v>
      </c>
    </row>
    <row r="11" spans="1:7" x14ac:dyDescent="0.2">
      <c r="B11" s="78" t="s">
        <v>238</v>
      </c>
    </row>
    <row r="12" spans="1:7" x14ac:dyDescent="0.2">
      <c r="B12" s="78" t="s">
        <v>239</v>
      </c>
    </row>
    <row r="13" spans="1:7" x14ac:dyDescent="0.2">
      <c r="A13" s="19"/>
      <c r="B13" s="78" t="s">
        <v>240</v>
      </c>
      <c r="C13" s="19"/>
      <c r="D13" s="19"/>
      <c r="E13" s="19"/>
      <c r="F13" s="19"/>
      <c r="G13" s="19"/>
    </row>
    <row r="14" spans="1:7" x14ac:dyDescent="0.2">
      <c r="A14" s="19"/>
      <c r="B14" s="78" t="s">
        <v>241</v>
      </c>
      <c r="C14" s="19"/>
      <c r="D14" s="19"/>
      <c r="E14" s="19"/>
      <c r="F14" s="19"/>
      <c r="G14" s="19"/>
    </row>
    <row r="15" spans="1:7" x14ac:dyDescent="0.2">
      <c r="B15" s="77"/>
    </row>
  </sheetData>
  <hyperlinks>
    <hyperlink ref="B10" location="'3.1'!A1" display="Uitwerking 3.1" xr:uid="{FA6ECF9A-9EEC-430C-BA43-9E300C981BC3}"/>
    <hyperlink ref="B11" location="'3.2 - 3.3'!A1" display="Uitwerking 3.2 - 3.3" xr:uid="{B4DF7FE0-FAFC-4553-9AEC-36A06DABCA86}"/>
    <hyperlink ref="B12" location="'3.4 - 3.5'!A1" display="Uitwerking 3.4 - 3.5" xr:uid="{18BA6B66-4273-4CA5-A124-687C606D8060}"/>
    <hyperlink ref="B13" location="'3.6'!A1" display="Uitwerking 3.6" xr:uid="{B7042F75-4A12-4D5B-9A26-34FCA466B641}"/>
    <hyperlink ref="B14" location="'3.7 - 3.11'!A1" display="Uitwerking 3.7 - 3.11" xr:uid="{65E35364-2765-4148-BACE-5BB7E4192FED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100"/>
  <sheetViews>
    <sheetView zoomScale="175" zoomScaleNormal="175" workbookViewId="0">
      <selection sqref="A1:XFD1048576"/>
    </sheetView>
  </sheetViews>
  <sheetFormatPr defaultColWidth="8.85546875" defaultRowHeight="15" x14ac:dyDescent="0.2"/>
  <cols>
    <col min="1" max="1" width="8.85546875" style="5"/>
    <col min="2" max="2" width="42" style="5" customWidth="1"/>
    <col min="3" max="16384" width="8.85546875" style="5"/>
  </cols>
  <sheetData>
    <row r="1" spans="1:2" ht="15.75" x14ac:dyDescent="0.25">
      <c r="A1" s="6" t="s">
        <v>90</v>
      </c>
    </row>
    <row r="2" spans="1:2" ht="15.75" x14ac:dyDescent="0.25">
      <c r="A2" s="6"/>
    </row>
    <row r="3" spans="1:2" ht="15.75" x14ac:dyDescent="0.25">
      <c r="A3" s="6" t="s">
        <v>127</v>
      </c>
    </row>
    <row r="5" spans="1:2" ht="15.75" x14ac:dyDescent="0.25">
      <c r="A5" s="6" t="s">
        <v>76</v>
      </c>
    </row>
    <row r="6" spans="1:2" x14ac:dyDescent="0.2">
      <c r="A6" s="5" t="s">
        <v>89</v>
      </c>
    </row>
    <row r="7" spans="1:2" x14ac:dyDescent="0.2">
      <c r="A7" s="5" t="s">
        <v>73</v>
      </c>
    </row>
    <row r="8" spans="1:2" x14ac:dyDescent="0.2">
      <c r="A8" s="5" t="s">
        <v>74</v>
      </c>
    </row>
    <row r="10" spans="1:2" s="7" customFormat="1" ht="15.75" x14ac:dyDescent="0.25">
      <c r="A10" s="7" t="s">
        <v>77</v>
      </c>
      <c r="B10" s="7" t="s">
        <v>79</v>
      </c>
    </row>
    <row r="11" spans="1:2" x14ac:dyDescent="0.2">
      <c r="B11" s="5" t="s">
        <v>78</v>
      </c>
    </row>
    <row r="12" spans="1:2" x14ac:dyDescent="0.2">
      <c r="B12" s="5" t="s">
        <v>80</v>
      </c>
    </row>
    <row r="13" spans="1:2" x14ac:dyDescent="0.2">
      <c r="B13" s="5" t="s">
        <v>83</v>
      </c>
    </row>
    <row r="14" spans="1:2" x14ac:dyDescent="0.2">
      <c r="B14" s="5" t="s">
        <v>84</v>
      </c>
    </row>
    <row r="16" spans="1:2" s="7" customFormat="1" ht="15.75" x14ac:dyDescent="0.25">
      <c r="A16" s="7" t="s">
        <v>77</v>
      </c>
      <c r="B16" s="7" t="s">
        <v>75</v>
      </c>
    </row>
    <row r="18" spans="1:3" ht="15.75" x14ac:dyDescent="0.25">
      <c r="A18" s="6" t="s">
        <v>91</v>
      </c>
      <c r="C18" s="8"/>
    </row>
    <row r="19" spans="1:3" x14ac:dyDescent="0.2">
      <c r="A19" s="9">
        <v>200</v>
      </c>
      <c r="B19" s="5" t="s">
        <v>24</v>
      </c>
    </row>
    <row r="20" spans="1:3" x14ac:dyDescent="0.2">
      <c r="A20" s="9">
        <v>210</v>
      </c>
      <c r="B20" s="5" t="s">
        <v>25</v>
      </c>
    </row>
    <row r="21" spans="1:3" x14ac:dyDescent="0.2">
      <c r="A21" s="9">
        <v>300</v>
      </c>
      <c r="B21" s="5" t="s">
        <v>26</v>
      </c>
    </row>
    <row r="22" spans="1:3" x14ac:dyDescent="0.2">
      <c r="A22" s="9">
        <v>310</v>
      </c>
      <c r="B22" s="5" t="s">
        <v>27</v>
      </c>
    </row>
    <row r="23" spans="1:3" x14ac:dyDescent="0.2">
      <c r="A23" s="9">
        <v>400</v>
      </c>
      <c r="B23" s="5" t="s">
        <v>92</v>
      </c>
    </row>
    <row r="24" spans="1:3" x14ac:dyDescent="0.2">
      <c r="A24" s="9">
        <v>410</v>
      </c>
      <c r="B24" s="5" t="s">
        <v>93</v>
      </c>
    </row>
    <row r="25" spans="1:3" x14ac:dyDescent="0.2">
      <c r="A25" s="9">
        <v>420</v>
      </c>
      <c r="B25" s="5" t="s">
        <v>94</v>
      </c>
    </row>
    <row r="26" spans="1:3" x14ac:dyDescent="0.2">
      <c r="A26" s="9">
        <v>500</v>
      </c>
      <c r="B26" s="5" t="s">
        <v>28</v>
      </c>
    </row>
    <row r="27" spans="1:3" x14ac:dyDescent="0.2">
      <c r="A27" s="9">
        <v>510</v>
      </c>
      <c r="B27" s="5" t="s">
        <v>29</v>
      </c>
    </row>
    <row r="28" spans="1:3" x14ac:dyDescent="0.2">
      <c r="A28" s="9">
        <v>600</v>
      </c>
      <c r="B28" s="5" t="s">
        <v>30</v>
      </c>
    </row>
    <row r="29" spans="1:3" x14ac:dyDescent="0.2">
      <c r="A29" s="9">
        <v>680</v>
      </c>
      <c r="B29" s="5" t="s">
        <v>31</v>
      </c>
    </row>
    <row r="30" spans="1:3" x14ac:dyDescent="0.2">
      <c r="A30" s="9">
        <v>695</v>
      </c>
      <c r="B30" s="5" t="s">
        <v>95</v>
      </c>
    </row>
    <row r="31" spans="1:3" x14ac:dyDescent="0.2">
      <c r="A31" s="9">
        <v>700</v>
      </c>
      <c r="B31" s="5" t="s">
        <v>32</v>
      </c>
    </row>
    <row r="32" spans="1:3" x14ac:dyDescent="0.2">
      <c r="A32" s="9">
        <v>750</v>
      </c>
      <c r="B32" s="5" t="s">
        <v>96</v>
      </c>
    </row>
    <row r="33" spans="1:2" x14ac:dyDescent="0.2">
      <c r="A33" s="9">
        <v>760</v>
      </c>
      <c r="B33" s="5" t="s">
        <v>97</v>
      </c>
    </row>
    <row r="34" spans="1:2" x14ac:dyDescent="0.2">
      <c r="A34" s="9">
        <v>800</v>
      </c>
      <c r="B34" s="5" t="s">
        <v>98</v>
      </c>
    </row>
    <row r="35" spans="1:2" x14ac:dyDescent="0.2">
      <c r="A35" s="9">
        <v>820</v>
      </c>
      <c r="B35" s="5" t="s">
        <v>99</v>
      </c>
    </row>
    <row r="36" spans="1:2" x14ac:dyDescent="0.2">
      <c r="A36" s="10">
        <v>1000</v>
      </c>
      <c r="B36" s="5" t="s">
        <v>33</v>
      </c>
    </row>
    <row r="37" spans="1:2" x14ac:dyDescent="0.2">
      <c r="A37" s="10">
        <v>1050</v>
      </c>
      <c r="B37" s="5" t="s">
        <v>34</v>
      </c>
    </row>
    <row r="38" spans="1:2" x14ac:dyDescent="0.2">
      <c r="A38" s="10">
        <v>1060</v>
      </c>
      <c r="B38" s="5" t="s">
        <v>35</v>
      </c>
    </row>
    <row r="39" spans="1:2" x14ac:dyDescent="0.2">
      <c r="A39" s="10">
        <v>1070</v>
      </c>
      <c r="B39" s="5" t="s">
        <v>36</v>
      </c>
    </row>
    <row r="40" spans="1:2" x14ac:dyDescent="0.2">
      <c r="A40" s="10">
        <v>1080</v>
      </c>
      <c r="B40" s="5" t="s">
        <v>37</v>
      </c>
    </row>
    <row r="41" spans="1:2" x14ac:dyDescent="0.2">
      <c r="A41" s="10">
        <v>1090</v>
      </c>
      <c r="B41" s="5" t="s">
        <v>100</v>
      </c>
    </row>
    <row r="42" spans="1:2" x14ac:dyDescent="0.2">
      <c r="A42" s="10">
        <v>1100</v>
      </c>
      <c r="B42" s="5" t="s">
        <v>38</v>
      </c>
    </row>
    <row r="43" spans="1:2" x14ac:dyDescent="0.2">
      <c r="A43" s="10">
        <v>1150</v>
      </c>
      <c r="B43" s="5" t="s">
        <v>101</v>
      </c>
    </row>
    <row r="44" spans="1:2" x14ac:dyDescent="0.2">
      <c r="A44" s="10">
        <v>1180</v>
      </c>
      <c r="B44" s="5" t="s">
        <v>102</v>
      </c>
    </row>
    <row r="45" spans="1:2" x14ac:dyDescent="0.2">
      <c r="A45" s="10">
        <v>1200</v>
      </c>
      <c r="B45" s="5" t="s">
        <v>39</v>
      </c>
    </row>
    <row r="46" spans="1:2" x14ac:dyDescent="0.2">
      <c r="A46" s="10">
        <v>1240</v>
      </c>
      <c r="B46" s="5" t="s">
        <v>40</v>
      </c>
    </row>
    <row r="47" spans="1:2" x14ac:dyDescent="0.2">
      <c r="A47" s="10">
        <v>1260</v>
      </c>
      <c r="B47" s="5" t="s">
        <v>41</v>
      </c>
    </row>
    <row r="48" spans="1:2" x14ac:dyDescent="0.2">
      <c r="A48" s="10">
        <v>1270</v>
      </c>
      <c r="B48" s="5" t="s">
        <v>42</v>
      </c>
    </row>
    <row r="49" spans="1:2" x14ac:dyDescent="0.2">
      <c r="A49" s="10">
        <v>1280</v>
      </c>
      <c r="B49" s="5" t="s">
        <v>43</v>
      </c>
    </row>
    <row r="50" spans="1:2" x14ac:dyDescent="0.2">
      <c r="A50" s="10">
        <v>1300</v>
      </c>
      <c r="B50" s="5" t="s">
        <v>103</v>
      </c>
    </row>
    <row r="51" spans="1:2" x14ac:dyDescent="0.2">
      <c r="A51" s="10">
        <v>1350</v>
      </c>
      <c r="B51" s="5" t="s">
        <v>104</v>
      </c>
    </row>
    <row r="52" spans="1:2" x14ac:dyDescent="0.2">
      <c r="A52" s="10">
        <v>1400</v>
      </c>
      <c r="B52" s="5" t="s">
        <v>44</v>
      </c>
    </row>
    <row r="53" spans="1:2" x14ac:dyDescent="0.2">
      <c r="A53" s="10">
        <v>1500</v>
      </c>
      <c r="B53" s="5" t="s">
        <v>45</v>
      </c>
    </row>
    <row r="54" spans="1:2" x14ac:dyDescent="0.2">
      <c r="A54" s="10">
        <v>1520</v>
      </c>
      <c r="B54" s="5" t="s">
        <v>46</v>
      </c>
    </row>
    <row r="55" spans="1:2" x14ac:dyDescent="0.2">
      <c r="A55" s="10">
        <v>1540</v>
      </c>
      <c r="B55" s="5" t="s">
        <v>105</v>
      </c>
    </row>
    <row r="56" spans="1:2" x14ac:dyDescent="0.2">
      <c r="A56" s="10">
        <v>1600</v>
      </c>
      <c r="B56" s="5" t="s">
        <v>47</v>
      </c>
    </row>
    <row r="57" spans="1:2" x14ac:dyDescent="0.2">
      <c r="A57" s="10">
        <v>1650</v>
      </c>
      <c r="B57" s="5" t="s">
        <v>48</v>
      </c>
    </row>
    <row r="58" spans="1:2" x14ac:dyDescent="0.2">
      <c r="A58" s="10">
        <v>1660</v>
      </c>
      <c r="B58" s="5" t="s">
        <v>49</v>
      </c>
    </row>
    <row r="59" spans="1:2" x14ac:dyDescent="0.2">
      <c r="A59" s="10">
        <v>1665</v>
      </c>
      <c r="B59" s="5" t="s">
        <v>106</v>
      </c>
    </row>
    <row r="60" spans="1:2" x14ac:dyDescent="0.2">
      <c r="A60" s="10">
        <v>1680</v>
      </c>
      <c r="B60" s="5" t="s">
        <v>50</v>
      </c>
    </row>
    <row r="61" spans="1:2" x14ac:dyDescent="0.2">
      <c r="A61" s="10">
        <v>3000</v>
      </c>
      <c r="B61" s="5" t="s">
        <v>51</v>
      </c>
    </row>
    <row r="62" spans="1:2" x14ac:dyDescent="0.2">
      <c r="A62" s="10">
        <v>3100</v>
      </c>
      <c r="B62" s="5" t="s">
        <v>107</v>
      </c>
    </row>
    <row r="63" spans="1:2" x14ac:dyDescent="0.2">
      <c r="A63" s="10">
        <v>3200</v>
      </c>
      <c r="B63" s="5" t="s">
        <v>108</v>
      </c>
    </row>
    <row r="64" spans="1:2" x14ac:dyDescent="0.2">
      <c r="A64" s="10">
        <v>3300</v>
      </c>
      <c r="B64" s="5" t="s">
        <v>109</v>
      </c>
    </row>
    <row r="65" spans="1:2" x14ac:dyDescent="0.2">
      <c r="A65" s="10">
        <v>4000</v>
      </c>
      <c r="B65" s="5" t="s">
        <v>52</v>
      </c>
    </row>
    <row r="66" spans="1:2" x14ac:dyDescent="0.2">
      <c r="A66" s="10">
        <v>4050</v>
      </c>
      <c r="B66" s="5" t="s">
        <v>53</v>
      </c>
    </row>
    <row r="67" spans="1:2" x14ac:dyDescent="0.2">
      <c r="A67" s="10">
        <v>4070</v>
      </c>
      <c r="B67" s="5" t="s">
        <v>242</v>
      </c>
    </row>
    <row r="68" spans="1:2" x14ac:dyDescent="0.2">
      <c r="A68" s="10">
        <v>4100</v>
      </c>
      <c r="B68" s="5" t="s">
        <v>54</v>
      </c>
    </row>
    <row r="69" spans="1:2" x14ac:dyDescent="0.2">
      <c r="A69" s="10">
        <v>4120</v>
      </c>
      <c r="B69" s="5" t="s">
        <v>55</v>
      </c>
    </row>
    <row r="70" spans="1:2" x14ac:dyDescent="0.2">
      <c r="A70" s="10">
        <v>4150</v>
      </c>
      <c r="B70" s="5" t="s">
        <v>110</v>
      </c>
    </row>
    <row r="71" spans="1:2" x14ac:dyDescent="0.2">
      <c r="A71" s="10">
        <v>4200</v>
      </c>
      <c r="B71" s="5" t="s">
        <v>56</v>
      </c>
    </row>
    <row r="72" spans="1:2" x14ac:dyDescent="0.2">
      <c r="A72" s="10">
        <v>4250</v>
      </c>
      <c r="B72" s="5" t="s">
        <v>57</v>
      </c>
    </row>
    <row r="73" spans="1:2" x14ac:dyDescent="0.2">
      <c r="A73" s="10">
        <v>4300</v>
      </c>
      <c r="B73" s="5" t="s">
        <v>58</v>
      </c>
    </row>
    <row r="74" spans="1:2" x14ac:dyDescent="0.2">
      <c r="A74" s="10">
        <v>4350</v>
      </c>
      <c r="B74" s="5" t="s">
        <v>59</v>
      </c>
    </row>
    <row r="75" spans="1:2" x14ac:dyDescent="0.2">
      <c r="A75" s="10">
        <v>4400</v>
      </c>
      <c r="B75" s="5" t="s">
        <v>60</v>
      </c>
    </row>
    <row r="76" spans="1:2" x14ac:dyDescent="0.2">
      <c r="A76" s="10">
        <v>4500</v>
      </c>
      <c r="B76" s="5" t="s">
        <v>111</v>
      </c>
    </row>
    <row r="77" spans="1:2" x14ac:dyDescent="0.2">
      <c r="A77" s="10">
        <v>4600</v>
      </c>
      <c r="B77" s="5" t="s">
        <v>61</v>
      </c>
    </row>
    <row r="78" spans="1:2" x14ac:dyDescent="0.2">
      <c r="A78" s="10">
        <v>4650</v>
      </c>
      <c r="B78" s="5" t="s">
        <v>62</v>
      </c>
    </row>
    <row r="79" spans="1:2" x14ac:dyDescent="0.2">
      <c r="A79" s="10">
        <v>4700</v>
      </c>
      <c r="B79" s="5" t="s">
        <v>72</v>
      </c>
    </row>
    <row r="80" spans="1:2" x14ac:dyDescent="0.2">
      <c r="A80" s="10">
        <v>4750</v>
      </c>
      <c r="B80" s="5" t="s">
        <v>112</v>
      </c>
    </row>
    <row r="81" spans="1:2" x14ac:dyDescent="0.2">
      <c r="A81" s="10">
        <v>4800</v>
      </c>
      <c r="B81" s="5" t="s">
        <v>113</v>
      </c>
    </row>
    <row r="82" spans="1:2" x14ac:dyDescent="0.2">
      <c r="A82" s="10">
        <v>4950</v>
      </c>
      <c r="B82" s="5" t="s">
        <v>114</v>
      </c>
    </row>
    <row r="83" spans="1:2" x14ac:dyDescent="0.2">
      <c r="A83" s="10">
        <v>4960</v>
      </c>
      <c r="B83" s="5" t="s">
        <v>63</v>
      </c>
    </row>
    <row r="84" spans="1:2" x14ac:dyDescent="0.2">
      <c r="A84" s="10">
        <v>4970</v>
      </c>
      <c r="B84" s="5" t="s">
        <v>64</v>
      </c>
    </row>
    <row r="85" spans="1:2" x14ac:dyDescent="0.2">
      <c r="A85" s="10">
        <v>4990</v>
      </c>
      <c r="B85" s="5" t="s">
        <v>65</v>
      </c>
    </row>
    <row r="86" spans="1:2" x14ac:dyDescent="0.2">
      <c r="A86" s="10">
        <v>7000</v>
      </c>
      <c r="B86" s="5" t="s">
        <v>66</v>
      </c>
    </row>
    <row r="87" spans="1:2" x14ac:dyDescent="0.2">
      <c r="A87" s="10">
        <v>7400</v>
      </c>
      <c r="B87" s="5" t="s">
        <v>115</v>
      </c>
    </row>
    <row r="88" spans="1:2" x14ac:dyDescent="0.2">
      <c r="A88" s="10">
        <v>7500</v>
      </c>
      <c r="B88" s="5" t="s">
        <v>116</v>
      </c>
    </row>
    <row r="89" spans="1:2" x14ac:dyDescent="0.2">
      <c r="A89" s="10">
        <v>8200</v>
      </c>
      <c r="B89" s="5" t="s">
        <v>67</v>
      </c>
    </row>
    <row r="90" spans="1:2" x14ac:dyDescent="0.2">
      <c r="A90" s="10">
        <v>8300</v>
      </c>
      <c r="B90" s="5" t="s">
        <v>117</v>
      </c>
    </row>
    <row r="91" spans="1:2" x14ac:dyDescent="0.2">
      <c r="A91" s="10">
        <v>8400</v>
      </c>
      <c r="B91" s="5" t="s">
        <v>68</v>
      </c>
    </row>
    <row r="92" spans="1:2" x14ac:dyDescent="0.2">
      <c r="A92" s="10">
        <v>8500</v>
      </c>
      <c r="B92" s="5" t="s">
        <v>69</v>
      </c>
    </row>
    <row r="93" spans="1:2" x14ac:dyDescent="0.2">
      <c r="A93" s="10">
        <v>8550</v>
      </c>
      <c r="B93" s="5" t="s">
        <v>70</v>
      </c>
    </row>
    <row r="94" spans="1:2" x14ac:dyDescent="0.2">
      <c r="A94" s="10">
        <v>8600</v>
      </c>
      <c r="B94" s="5" t="s">
        <v>118</v>
      </c>
    </row>
    <row r="95" spans="1:2" x14ac:dyDescent="0.2">
      <c r="A95" s="10">
        <v>9000</v>
      </c>
      <c r="B95" s="5" t="s">
        <v>119</v>
      </c>
    </row>
    <row r="96" spans="1:2" x14ac:dyDescent="0.2">
      <c r="A96" s="10">
        <v>9100</v>
      </c>
      <c r="B96" s="5" t="s">
        <v>71</v>
      </c>
    </row>
    <row r="97" spans="1:3" x14ac:dyDescent="0.2">
      <c r="A97" s="10">
        <v>9600</v>
      </c>
      <c r="B97" s="5" t="s">
        <v>88</v>
      </c>
    </row>
    <row r="98" spans="1:3" x14ac:dyDescent="0.2">
      <c r="A98" s="20">
        <v>1370</v>
      </c>
      <c r="B98" s="19" t="s">
        <v>130</v>
      </c>
      <c r="C98" s="19" t="s">
        <v>124</v>
      </c>
    </row>
    <row r="99" spans="1:3" x14ac:dyDescent="0.2">
      <c r="A99" s="20">
        <v>3250</v>
      </c>
      <c r="B99" s="19" t="s">
        <v>131</v>
      </c>
      <c r="C99" s="19" t="s">
        <v>125</v>
      </c>
    </row>
    <row r="100" spans="1:3" x14ac:dyDescent="0.2">
      <c r="A100" s="20">
        <v>3260</v>
      </c>
      <c r="B100" s="19" t="s">
        <v>197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F6F6E-502F-4A00-99E1-94EFA772755D}">
  <dimension ref="A1:K57"/>
  <sheetViews>
    <sheetView showGridLines="0" zoomScaleNormal="100" workbookViewId="0">
      <selection activeCell="N15" sqref="N15"/>
    </sheetView>
  </sheetViews>
  <sheetFormatPr defaultColWidth="8.85546875" defaultRowHeight="15" x14ac:dyDescent="0.2"/>
  <cols>
    <col min="1" max="1" width="2.85546875" style="5" customWidth="1"/>
    <col min="2" max="2" width="13.5703125" style="5" customWidth="1"/>
    <col min="3" max="4" width="12.7109375" style="5" customWidth="1"/>
    <col min="5" max="5" width="12" style="5" customWidth="1"/>
    <col min="6" max="6" width="13" style="5" customWidth="1"/>
    <col min="7" max="7" width="11.42578125" style="5" customWidth="1"/>
    <col min="8" max="8" width="13" style="5" customWidth="1"/>
    <col min="9" max="9" width="13.42578125" style="5" customWidth="1"/>
    <col min="10" max="10" width="12.5703125" style="5" customWidth="1"/>
    <col min="11" max="11" width="13" style="5" customWidth="1"/>
    <col min="12" max="12" width="10.7109375" style="5" customWidth="1"/>
    <col min="13" max="13" width="2.42578125" style="5" customWidth="1"/>
    <col min="14" max="16384" width="8.85546875" style="5"/>
  </cols>
  <sheetData>
    <row r="1" spans="1:11" ht="15.75" x14ac:dyDescent="0.2">
      <c r="B1" s="1" t="s">
        <v>168</v>
      </c>
      <c r="D1" s="1" t="s">
        <v>132</v>
      </c>
    </row>
    <row r="2" spans="1:11" ht="15.75" x14ac:dyDescent="0.2">
      <c r="B2" s="1"/>
      <c r="D2" s="1"/>
    </row>
    <row r="3" spans="1:11" ht="15.75" x14ac:dyDescent="0.2">
      <c r="B3" s="1"/>
      <c r="D3" s="1"/>
    </row>
    <row r="4" spans="1:11" ht="15.75" x14ac:dyDescent="0.2">
      <c r="B4" s="1" t="s">
        <v>133</v>
      </c>
      <c r="D4" s="1"/>
    </row>
    <row r="5" spans="1:11" x14ac:dyDescent="0.2">
      <c r="A5" s="5" t="s">
        <v>13</v>
      </c>
      <c r="B5" s="2" t="s">
        <v>134</v>
      </c>
    </row>
    <row r="6" spans="1:11" ht="10.9" customHeight="1" x14ac:dyDescent="0.25">
      <c r="A6" s="11"/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1" ht="15.75" x14ac:dyDescent="0.2">
      <c r="A7" s="3"/>
      <c r="B7" s="56" t="s">
        <v>135</v>
      </c>
      <c r="C7" s="57"/>
      <c r="D7" s="57"/>
      <c r="E7" s="57"/>
      <c r="F7" s="57"/>
      <c r="G7" s="57"/>
      <c r="H7" s="57"/>
      <c r="I7" s="57"/>
      <c r="J7" s="57"/>
      <c r="K7" s="57"/>
    </row>
    <row r="8" spans="1:11" ht="10.9" customHeight="1" x14ac:dyDescent="0.25">
      <c r="A8" s="11"/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1" ht="18" customHeight="1" x14ac:dyDescent="0.2">
      <c r="A9" s="3"/>
      <c r="B9" s="58" t="s">
        <v>136</v>
      </c>
      <c r="C9" s="67">
        <v>11048</v>
      </c>
      <c r="D9" s="79" t="s">
        <v>171</v>
      </c>
      <c r="E9" s="79"/>
      <c r="F9" s="57"/>
      <c r="G9" s="57"/>
      <c r="H9" s="57"/>
      <c r="I9" s="57"/>
      <c r="J9" s="57"/>
      <c r="K9" s="57"/>
    </row>
    <row r="10" spans="1:11" ht="10.9" customHeight="1" x14ac:dyDescent="0.25">
      <c r="A10" s="11"/>
      <c r="B10" s="55"/>
      <c r="C10" s="55"/>
      <c r="D10" s="55"/>
      <c r="E10" s="55"/>
      <c r="F10" s="55"/>
      <c r="G10" s="55"/>
      <c r="H10" s="55"/>
      <c r="I10" s="57"/>
      <c r="J10" s="57"/>
      <c r="K10" s="55"/>
    </row>
    <row r="11" spans="1:11" ht="18" customHeight="1" x14ac:dyDescent="0.2">
      <c r="A11" s="3"/>
      <c r="B11" s="58" t="s">
        <v>0</v>
      </c>
      <c r="C11" s="58"/>
      <c r="D11" s="59">
        <v>60</v>
      </c>
      <c r="E11" s="57"/>
      <c r="F11" s="80" t="s">
        <v>20</v>
      </c>
      <c r="G11" s="81"/>
      <c r="H11" s="69" t="s">
        <v>172</v>
      </c>
      <c r="I11" s="57"/>
      <c r="J11" s="57"/>
      <c r="K11" s="57"/>
    </row>
    <row r="12" spans="1:11" ht="18" customHeight="1" x14ac:dyDescent="0.2">
      <c r="A12" s="3"/>
      <c r="B12" s="58" t="s">
        <v>137</v>
      </c>
      <c r="C12" s="58"/>
      <c r="D12" s="59" t="s">
        <v>243</v>
      </c>
      <c r="E12" s="57"/>
      <c r="F12" s="58" t="s">
        <v>5</v>
      </c>
      <c r="G12" s="58"/>
      <c r="H12" s="67" t="s">
        <v>173</v>
      </c>
      <c r="I12" s="57"/>
      <c r="J12" s="57"/>
      <c r="K12" s="57"/>
    </row>
    <row r="13" spans="1:11" ht="18" customHeight="1" x14ac:dyDescent="0.2">
      <c r="A13" s="3"/>
      <c r="B13" s="58" t="s">
        <v>1</v>
      </c>
      <c r="C13" s="58"/>
      <c r="D13" s="68">
        <v>45423</v>
      </c>
      <c r="E13" s="57"/>
      <c r="F13" s="58" t="s">
        <v>138</v>
      </c>
      <c r="G13" s="58"/>
      <c r="H13" s="70">
        <f>I18+I19+J18+J19</f>
        <v>2480.5</v>
      </c>
      <c r="I13" s="57" t="s">
        <v>8</v>
      </c>
      <c r="J13" s="57"/>
      <c r="K13" s="57"/>
    </row>
    <row r="14" spans="1:11" ht="10.9" customHeight="1" x14ac:dyDescent="0.25">
      <c r="A14" s="11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spans="1:11" ht="15.75" x14ac:dyDescent="0.25">
      <c r="A15" s="11"/>
      <c r="B15" s="60" t="s">
        <v>9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ht="10.9" customHeight="1" x14ac:dyDescent="0.25">
      <c r="A16" s="11"/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ht="31.5" x14ac:dyDescent="0.25">
      <c r="A17" s="41"/>
      <c r="B17" s="61" t="s">
        <v>120</v>
      </c>
      <c r="C17" s="61" t="s">
        <v>2</v>
      </c>
      <c r="D17" s="61" t="s">
        <v>121</v>
      </c>
      <c r="E17" s="61" t="s">
        <v>122</v>
      </c>
      <c r="F17" s="61" t="s">
        <v>3</v>
      </c>
      <c r="G17" s="61" t="s">
        <v>16</v>
      </c>
      <c r="H17" s="61" t="s">
        <v>87</v>
      </c>
      <c r="I17" s="61" t="s">
        <v>7</v>
      </c>
      <c r="J17" s="61" t="s">
        <v>4</v>
      </c>
      <c r="K17" s="62"/>
    </row>
    <row r="18" spans="1:11" ht="18" customHeight="1" x14ac:dyDescent="0.2">
      <c r="A18" s="3"/>
      <c r="B18" s="71">
        <v>30020</v>
      </c>
      <c r="C18" s="71">
        <v>8400</v>
      </c>
      <c r="D18" s="71">
        <v>3</v>
      </c>
      <c r="E18" s="72">
        <v>450</v>
      </c>
      <c r="F18" s="71">
        <v>1</v>
      </c>
      <c r="G18" s="73">
        <v>0.21</v>
      </c>
      <c r="H18" s="71" t="s">
        <v>174</v>
      </c>
      <c r="I18" s="72">
        <f>D18*E18</f>
        <v>1350</v>
      </c>
      <c r="J18" s="72">
        <f>G18*I18</f>
        <v>283.5</v>
      </c>
      <c r="K18" s="57"/>
    </row>
    <row r="19" spans="1:11" ht="18" customHeight="1" x14ac:dyDescent="0.2">
      <c r="A19" s="3"/>
      <c r="B19" s="71">
        <v>30021</v>
      </c>
      <c r="C19" s="71">
        <v>8400</v>
      </c>
      <c r="D19" s="71">
        <v>2</v>
      </c>
      <c r="E19" s="72">
        <v>350</v>
      </c>
      <c r="F19" s="71">
        <v>1</v>
      </c>
      <c r="G19" s="73">
        <v>0.21</v>
      </c>
      <c r="H19" s="71" t="s">
        <v>174</v>
      </c>
      <c r="I19" s="72">
        <f>D19*E19</f>
        <v>700</v>
      </c>
      <c r="J19" s="72">
        <f>G19*I19</f>
        <v>147</v>
      </c>
      <c r="K19" s="57"/>
    </row>
    <row r="20" spans="1:11" ht="18" customHeight="1" x14ac:dyDescent="0.2">
      <c r="A20" s="3"/>
      <c r="B20" s="63"/>
      <c r="C20" s="63"/>
      <c r="D20" s="63"/>
      <c r="E20" s="64"/>
      <c r="F20" s="63"/>
      <c r="G20" s="65"/>
      <c r="H20" s="63"/>
      <c r="I20" s="64"/>
      <c r="J20" s="64"/>
      <c r="K20" s="57"/>
    </row>
    <row r="21" spans="1:11" ht="10.9" customHeight="1" x14ac:dyDescent="0.25">
      <c r="A21" s="11"/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 x14ac:dyDescent="0.2">
      <c r="B22" s="2"/>
    </row>
    <row r="23" spans="1:11" ht="15.75" x14ac:dyDescent="0.2">
      <c r="A23" s="5" t="s">
        <v>17</v>
      </c>
      <c r="B23" s="2" t="s">
        <v>139</v>
      </c>
      <c r="D23" s="1"/>
    </row>
    <row r="24" spans="1:11" ht="15.75" x14ac:dyDescent="0.2">
      <c r="B24" s="82" t="s">
        <v>21</v>
      </c>
      <c r="C24" s="83"/>
      <c r="D24" s="83"/>
      <c r="E24" s="83"/>
      <c r="F24" s="83"/>
      <c r="G24" s="84"/>
      <c r="H24" s="84"/>
      <c r="I24" s="84"/>
      <c r="J24" s="84"/>
      <c r="K24" s="28" t="s">
        <v>22</v>
      </c>
    </row>
    <row r="25" spans="1:11" x14ac:dyDescent="0.2">
      <c r="B25" s="86" t="s">
        <v>23</v>
      </c>
      <c r="C25" s="87"/>
      <c r="D25" s="87"/>
      <c r="E25" s="88"/>
      <c r="F25" s="89" t="s">
        <v>19</v>
      </c>
      <c r="G25" s="91" t="s">
        <v>6</v>
      </c>
      <c r="H25" s="92"/>
      <c r="I25" s="93"/>
      <c r="J25" s="97" t="s">
        <v>11</v>
      </c>
      <c r="K25" s="110" t="s">
        <v>12</v>
      </c>
    </row>
    <row r="26" spans="1:11" ht="18" customHeight="1" x14ac:dyDescent="0.2">
      <c r="B26" s="42" t="s">
        <v>85</v>
      </c>
      <c r="C26" s="21" t="s">
        <v>86</v>
      </c>
      <c r="D26" s="21"/>
      <c r="E26" s="43"/>
      <c r="F26" s="90"/>
      <c r="G26" s="94"/>
      <c r="H26" s="95"/>
      <c r="I26" s="96"/>
      <c r="J26" s="98"/>
      <c r="K26" s="111"/>
    </row>
    <row r="27" spans="1:11" ht="18" customHeight="1" x14ac:dyDescent="0.2">
      <c r="B27" s="22">
        <v>1100</v>
      </c>
      <c r="C27" s="99" t="str">
        <f>_xlfn.XLOOKUP(B27,'H 3 aanwijzingen'!$A$19:$A$97,'H 3 aanwijzingen'!$B$19:$B$97,"",1)</f>
        <v>Debiteuren</v>
      </c>
      <c r="D27" s="100"/>
      <c r="E27" s="101"/>
      <c r="F27" s="23">
        <v>11048</v>
      </c>
      <c r="G27" s="85" t="s">
        <v>173</v>
      </c>
      <c r="H27" s="85"/>
      <c r="I27" s="85"/>
      <c r="J27" s="51">
        <v>2480.5</v>
      </c>
      <c r="K27" s="25"/>
    </row>
    <row r="28" spans="1:11" ht="18" customHeight="1" x14ac:dyDescent="0.2">
      <c r="B28" s="22">
        <v>8400</v>
      </c>
      <c r="C28" s="99" t="str">
        <f>_xlfn.XLOOKUP(B28,'H 3 aanwijzingen'!$A$19:$A$97,'H 3 aanwijzingen'!$B$19:$B$97,"",1)</f>
        <v>Omzet hoog tarief omzetbelasting</v>
      </c>
      <c r="D28" s="100"/>
      <c r="E28" s="101"/>
      <c r="F28" s="23"/>
      <c r="G28" s="106" t="s">
        <v>171</v>
      </c>
      <c r="H28" s="106"/>
      <c r="I28" s="106"/>
      <c r="J28" s="48"/>
      <c r="K28" s="45">
        <v>1350</v>
      </c>
    </row>
    <row r="29" spans="1:11" ht="18" customHeight="1" x14ac:dyDescent="0.2">
      <c r="B29" s="22">
        <v>8400</v>
      </c>
      <c r="C29" s="99" t="str">
        <f>_xlfn.XLOOKUP(B29,'H 3 aanwijzingen'!$A$19:$A$97,'H 3 aanwijzingen'!$B$19:$B$97,"",1)</f>
        <v>Omzet hoog tarief omzetbelasting</v>
      </c>
      <c r="D29" s="100"/>
      <c r="E29" s="101"/>
      <c r="F29" s="23"/>
      <c r="G29" s="106" t="s">
        <v>171</v>
      </c>
      <c r="H29" s="106"/>
      <c r="I29" s="106"/>
      <c r="J29" s="48"/>
      <c r="K29" s="45">
        <v>700</v>
      </c>
    </row>
    <row r="30" spans="1:11" ht="18" customHeight="1" x14ac:dyDescent="0.2">
      <c r="B30" s="22">
        <v>1650</v>
      </c>
      <c r="C30" s="99" t="str">
        <f>_xlfn.XLOOKUP(B30,'H 3 aanwijzingen'!$A$19:$A$97,'H 3 aanwijzingen'!$B$19:$B$97,"",1)</f>
        <v>Verschuldigde omzetbelasting hoog</v>
      </c>
      <c r="D30" s="100"/>
      <c r="E30" s="101"/>
      <c r="F30" s="23"/>
      <c r="G30" s="106" t="s">
        <v>171</v>
      </c>
      <c r="H30" s="106"/>
      <c r="I30" s="106"/>
      <c r="J30" s="47"/>
      <c r="K30" s="47">
        <v>430.5</v>
      </c>
    </row>
    <row r="31" spans="1:11" ht="18" customHeight="1" x14ac:dyDescent="0.2">
      <c r="B31" s="22"/>
      <c r="C31" s="99" t="str">
        <f>_xlfn.XLOOKUP(B31,'H 3 aanwijzingen'!$A$19:$A$97,'H 3 aanwijzingen'!$B$19:$B$97,"",1)</f>
        <v/>
      </c>
      <c r="D31" s="100"/>
      <c r="E31" s="101"/>
      <c r="F31" s="23"/>
      <c r="G31" s="102"/>
      <c r="H31" s="102"/>
      <c r="I31" s="102"/>
      <c r="J31" s="24"/>
      <c r="K31" s="25"/>
    </row>
    <row r="32" spans="1:11" ht="18" customHeight="1" x14ac:dyDescent="0.2">
      <c r="B32" s="29"/>
      <c r="C32" s="30"/>
      <c r="D32" s="30"/>
      <c r="E32" s="30"/>
      <c r="F32" s="31"/>
      <c r="G32" s="26"/>
      <c r="H32" s="26"/>
      <c r="I32" s="26"/>
      <c r="J32" s="27"/>
      <c r="K32" s="37"/>
    </row>
    <row r="33" spans="1:11" ht="18" customHeight="1" x14ac:dyDescent="0.2">
      <c r="A33" s="2" t="s">
        <v>14</v>
      </c>
      <c r="B33" s="2" t="s">
        <v>244</v>
      </c>
      <c r="C33" s="16"/>
      <c r="D33" s="16"/>
      <c r="E33" s="16"/>
      <c r="F33" s="16"/>
      <c r="G33" s="17"/>
      <c r="H33" s="17"/>
      <c r="I33" s="17"/>
      <c r="J33" s="18"/>
      <c r="K33" s="18"/>
    </row>
    <row r="34" spans="1:11" ht="18" customHeight="1" x14ac:dyDescent="0.2">
      <c r="B34" s="82" t="s">
        <v>21</v>
      </c>
      <c r="C34" s="83"/>
      <c r="D34" s="83"/>
      <c r="E34" s="83"/>
      <c r="F34" s="83"/>
      <c r="G34" s="84"/>
      <c r="H34" s="84"/>
      <c r="I34" s="84"/>
      <c r="J34" s="84"/>
      <c r="K34" s="28" t="s">
        <v>22</v>
      </c>
    </row>
    <row r="35" spans="1:11" ht="31.15" customHeight="1" x14ac:dyDescent="0.2">
      <c r="B35" s="86" t="s">
        <v>23</v>
      </c>
      <c r="C35" s="87"/>
      <c r="D35" s="87"/>
      <c r="E35" s="88"/>
      <c r="F35" s="89" t="s">
        <v>19</v>
      </c>
      <c r="G35" s="91" t="s">
        <v>6</v>
      </c>
      <c r="H35" s="92"/>
      <c r="I35" s="93"/>
      <c r="J35" s="97" t="s">
        <v>11</v>
      </c>
      <c r="K35" s="110" t="s">
        <v>12</v>
      </c>
    </row>
    <row r="36" spans="1:11" ht="18" customHeight="1" x14ac:dyDescent="0.2">
      <c r="B36" s="42" t="s">
        <v>85</v>
      </c>
      <c r="C36" s="21" t="s">
        <v>86</v>
      </c>
      <c r="D36" s="21"/>
      <c r="E36" s="43"/>
      <c r="F36" s="90"/>
      <c r="G36" s="94"/>
      <c r="H36" s="95"/>
      <c r="I36" s="96"/>
      <c r="J36" s="98"/>
      <c r="K36" s="111"/>
    </row>
    <row r="37" spans="1:11" ht="18" customHeight="1" x14ac:dyDescent="0.2">
      <c r="B37" s="22">
        <v>7000</v>
      </c>
      <c r="C37" s="99" t="str">
        <f>_xlfn.XLOOKUP(B37,'H 3 aanwijzingen'!$A$19:$A$97,'H 3 aanwijzingen'!$B$19:$B$97,"",1)</f>
        <v>Inkoopwaarde van de omzet</v>
      </c>
      <c r="D37" s="100"/>
      <c r="E37" s="101"/>
      <c r="F37" s="23"/>
      <c r="G37" s="103" t="s">
        <v>171</v>
      </c>
      <c r="H37" s="104"/>
      <c r="I37" s="105"/>
      <c r="J37" s="45">
        <v>1300</v>
      </c>
      <c r="K37" s="25"/>
    </row>
    <row r="38" spans="1:11" ht="18" customHeight="1" x14ac:dyDescent="0.2">
      <c r="B38" s="22">
        <v>3000</v>
      </c>
      <c r="C38" s="99" t="str">
        <f>_xlfn.XLOOKUP(B38,'H 3 aanwijzingen'!$A$19:$A$97,'H 3 aanwijzingen'!$B$19:$B$97,"",1)</f>
        <v>Voorraad goederen</v>
      </c>
      <c r="D38" s="100"/>
      <c r="E38" s="101"/>
      <c r="F38" s="44">
        <v>30020</v>
      </c>
      <c r="G38" s="106" t="s">
        <v>175</v>
      </c>
      <c r="H38" s="106"/>
      <c r="I38" s="106"/>
      <c r="J38" s="45"/>
      <c r="K38" s="45">
        <v>900</v>
      </c>
    </row>
    <row r="39" spans="1:11" ht="18" customHeight="1" x14ac:dyDescent="0.2">
      <c r="B39" s="22">
        <v>3000</v>
      </c>
      <c r="C39" s="99" t="str">
        <f>_xlfn.XLOOKUP(B39,'H 3 aanwijzingen'!$A$19:$A$97,'H 3 aanwijzingen'!$B$19:$B$97,"",1)</f>
        <v>Voorraad goederen</v>
      </c>
      <c r="D39" s="100"/>
      <c r="E39" s="101"/>
      <c r="F39" s="44">
        <v>30021</v>
      </c>
      <c r="G39" s="107" t="s">
        <v>176</v>
      </c>
      <c r="H39" s="108"/>
      <c r="I39" s="109"/>
      <c r="J39" s="45"/>
      <c r="K39" s="45">
        <v>400</v>
      </c>
    </row>
    <row r="40" spans="1:11" ht="18" customHeight="1" x14ac:dyDescent="0.2">
      <c r="B40" s="22"/>
      <c r="C40" s="99" t="str">
        <f>_xlfn.XLOOKUP(B40,'H 3 aanwijzingen'!$A$19:$A$97,'H 3 aanwijzingen'!$B$19:$B$97,"",1)</f>
        <v/>
      </c>
      <c r="D40" s="100"/>
      <c r="E40" s="101"/>
      <c r="F40" s="23"/>
      <c r="G40" s="102"/>
      <c r="H40" s="102"/>
      <c r="I40" s="102"/>
      <c r="J40" s="24"/>
      <c r="K40" s="25"/>
    </row>
    <row r="41" spans="1:11" ht="18" customHeight="1" x14ac:dyDescent="0.2">
      <c r="B41" s="29"/>
      <c r="C41" s="30"/>
      <c r="D41" s="30"/>
      <c r="E41" s="30"/>
      <c r="F41" s="31"/>
      <c r="G41" s="26"/>
      <c r="H41" s="26"/>
      <c r="I41" s="26"/>
      <c r="J41" s="27"/>
      <c r="K41" s="37"/>
    </row>
    <row r="42" spans="1:11" ht="18" customHeight="1" x14ac:dyDescent="0.2">
      <c r="A42" s="2" t="s">
        <v>15</v>
      </c>
      <c r="B42" s="2" t="s">
        <v>140</v>
      </c>
      <c r="C42" s="16"/>
      <c r="D42" s="16"/>
      <c r="E42" s="16"/>
      <c r="F42" s="16"/>
      <c r="G42" s="17"/>
      <c r="H42" s="17"/>
      <c r="I42" s="17"/>
      <c r="J42" s="18"/>
      <c r="K42" s="18"/>
    </row>
    <row r="43" spans="1:11" ht="18" customHeight="1" x14ac:dyDescent="0.2">
      <c r="B43" s="82" t="s">
        <v>21</v>
      </c>
      <c r="C43" s="83"/>
      <c r="D43" s="83"/>
      <c r="E43" s="83"/>
      <c r="F43" s="83"/>
      <c r="G43" s="84"/>
      <c r="H43" s="84"/>
      <c r="I43" s="84"/>
      <c r="J43" s="84"/>
      <c r="K43" s="28" t="s">
        <v>22</v>
      </c>
    </row>
    <row r="44" spans="1:11" ht="18" customHeight="1" x14ac:dyDescent="0.2">
      <c r="B44" s="86" t="s">
        <v>23</v>
      </c>
      <c r="C44" s="87"/>
      <c r="D44" s="87"/>
      <c r="E44" s="88"/>
      <c r="F44" s="89" t="s">
        <v>19</v>
      </c>
      <c r="G44" s="91" t="s">
        <v>6</v>
      </c>
      <c r="H44" s="92"/>
      <c r="I44" s="93"/>
      <c r="J44" s="97" t="s">
        <v>11</v>
      </c>
      <c r="K44" s="110" t="s">
        <v>12</v>
      </c>
    </row>
    <row r="45" spans="1:11" ht="18" customHeight="1" x14ac:dyDescent="0.2">
      <c r="B45" s="42" t="s">
        <v>85</v>
      </c>
      <c r="C45" s="21" t="s">
        <v>86</v>
      </c>
      <c r="D45" s="21"/>
      <c r="E45" s="43"/>
      <c r="F45" s="90"/>
      <c r="G45" s="94"/>
      <c r="H45" s="95"/>
      <c r="I45" s="96"/>
      <c r="J45" s="98"/>
      <c r="K45" s="111"/>
    </row>
    <row r="46" spans="1:11" ht="18" customHeight="1" x14ac:dyDescent="0.2">
      <c r="B46" s="22">
        <v>8400</v>
      </c>
      <c r="C46" s="99" t="str">
        <f>_xlfn.XLOOKUP(B46,'H 3 aanwijzingen'!$A$19:$A$97,'H 3 aanwijzingen'!$B$19:$B$97,"",1)</f>
        <v>Omzet hoog tarief omzetbelasting</v>
      </c>
      <c r="D46" s="100"/>
      <c r="E46" s="101"/>
      <c r="F46" s="23"/>
      <c r="G46" s="106" t="s">
        <v>177</v>
      </c>
      <c r="H46" s="106"/>
      <c r="I46" s="106"/>
      <c r="J46" s="45">
        <v>450</v>
      </c>
      <c r="K46" s="45"/>
    </row>
    <row r="47" spans="1:11" ht="18" customHeight="1" x14ac:dyDescent="0.2">
      <c r="B47" s="22">
        <v>1650</v>
      </c>
      <c r="C47" s="99" t="str">
        <f>_xlfn.XLOOKUP(B47,'H 3 aanwijzingen'!$A$19:$A$97,'H 3 aanwijzingen'!$B$19:$B$97,"",1)</f>
        <v>Verschuldigde omzetbelasting hoog</v>
      </c>
      <c r="D47" s="100"/>
      <c r="E47" s="101"/>
      <c r="F47" s="23"/>
      <c r="G47" s="107" t="s">
        <v>177</v>
      </c>
      <c r="H47" s="108"/>
      <c r="I47" s="109"/>
      <c r="J47" s="45">
        <v>94.5</v>
      </c>
      <c r="K47" s="45"/>
    </row>
    <row r="48" spans="1:11" ht="18" customHeight="1" x14ac:dyDescent="0.2">
      <c r="B48" s="22">
        <v>1100</v>
      </c>
      <c r="C48" s="99" t="str">
        <f>_xlfn.XLOOKUP(B48,'H 3 aanwijzingen'!$A$19:$A$97,'H 3 aanwijzingen'!$B$19:$B$97,"",1)</f>
        <v>Debiteuren</v>
      </c>
      <c r="D48" s="100"/>
      <c r="E48" s="101"/>
      <c r="F48" s="23">
        <v>11048</v>
      </c>
      <c r="G48" s="103" t="s">
        <v>178</v>
      </c>
      <c r="H48" s="104"/>
      <c r="I48" s="105"/>
      <c r="J48" s="45"/>
      <c r="K48" s="45">
        <v>544.5</v>
      </c>
    </row>
    <row r="49" spans="2:11" ht="18" customHeight="1" x14ac:dyDescent="0.2">
      <c r="B49" s="22"/>
      <c r="C49" s="99" t="str">
        <f>_xlfn.XLOOKUP(B49,'H 3 aanwijzingen'!$A$19:$A$97,'H 3 aanwijzingen'!$B$19:$B$97,"",1)</f>
        <v/>
      </c>
      <c r="D49" s="100"/>
      <c r="E49" s="101"/>
      <c r="F49" s="23"/>
      <c r="G49" s="102"/>
      <c r="H49" s="102"/>
      <c r="I49" s="102"/>
      <c r="J49" s="24"/>
      <c r="K49" s="25"/>
    </row>
    <row r="50" spans="2:11" ht="18" customHeight="1" x14ac:dyDescent="0.2">
      <c r="B50" s="32" t="s">
        <v>126</v>
      </c>
      <c r="C50" s="30"/>
      <c r="D50" s="30"/>
      <c r="E50" s="30"/>
      <c r="F50" s="31"/>
      <c r="G50" s="66"/>
      <c r="H50" s="66"/>
      <c r="I50" s="66"/>
      <c r="J50" s="27"/>
      <c r="K50" s="37"/>
    </row>
    <row r="51" spans="2:11" ht="18" customHeight="1" x14ac:dyDescent="0.2">
      <c r="B51" s="82" t="s">
        <v>21</v>
      </c>
      <c r="C51" s="83"/>
      <c r="D51" s="83"/>
      <c r="E51" s="83"/>
      <c r="F51" s="83"/>
      <c r="G51" s="84"/>
      <c r="H51" s="84"/>
      <c r="I51" s="84"/>
      <c r="J51" s="84"/>
      <c r="K51" s="28" t="s">
        <v>22</v>
      </c>
    </row>
    <row r="52" spans="2:11" ht="18" customHeight="1" x14ac:dyDescent="0.2">
      <c r="B52" s="86" t="s">
        <v>23</v>
      </c>
      <c r="C52" s="87"/>
      <c r="D52" s="87"/>
      <c r="E52" s="88"/>
      <c r="F52" s="89" t="s">
        <v>19</v>
      </c>
      <c r="G52" s="91" t="s">
        <v>6</v>
      </c>
      <c r="H52" s="92"/>
      <c r="I52" s="93"/>
      <c r="J52" s="97" t="s">
        <v>11</v>
      </c>
      <c r="K52" s="110" t="s">
        <v>12</v>
      </c>
    </row>
    <row r="53" spans="2:11" ht="18" customHeight="1" x14ac:dyDescent="0.2">
      <c r="B53" s="42" t="s">
        <v>85</v>
      </c>
      <c r="C53" s="21" t="s">
        <v>86</v>
      </c>
      <c r="D53" s="21"/>
      <c r="E53" s="43"/>
      <c r="F53" s="90"/>
      <c r="G53" s="94"/>
      <c r="H53" s="95"/>
      <c r="I53" s="96"/>
      <c r="J53" s="98"/>
      <c r="K53" s="111"/>
    </row>
    <row r="54" spans="2:11" ht="18" customHeight="1" x14ac:dyDescent="0.2">
      <c r="B54" s="22">
        <v>3000</v>
      </c>
      <c r="C54" s="99" t="str">
        <f>_xlfn.XLOOKUP(B54,'H 3 aanwijzingen'!$A$19:$A$97,'H 3 aanwijzingen'!$B$19:$B$97,"",1)</f>
        <v>Voorraad goederen</v>
      </c>
      <c r="D54" s="100"/>
      <c r="E54" s="101"/>
      <c r="F54" s="44">
        <v>30020</v>
      </c>
      <c r="G54" s="106" t="s">
        <v>179</v>
      </c>
      <c r="H54" s="106"/>
      <c r="I54" s="106"/>
      <c r="J54" s="45">
        <v>300</v>
      </c>
      <c r="K54" s="25"/>
    </row>
    <row r="55" spans="2:11" ht="18" customHeight="1" x14ac:dyDescent="0.2">
      <c r="B55" s="22">
        <v>7000</v>
      </c>
      <c r="C55" s="99" t="str">
        <f>_xlfn.XLOOKUP(B55,'H 3 aanwijzingen'!$A$19:$A$97,'H 3 aanwijzingen'!$B$19:$B$97,"",1)</f>
        <v>Inkoopwaarde van de omzet</v>
      </c>
      <c r="D55" s="100"/>
      <c r="E55" s="101"/>
      <c r="F55" s="23"/>
      <c r="G55" s="106" t="s">
        <v>177</v>
      </c>
      <c r="H55" s="106"/>
      <c r="I55" s="106"/>
      <c r="J55" s="45"/>
      <c r="K55" s="45">
        <v>300</v>
      </c>
    </row>
    <row r="56" spans="2:11" ht="18" customHeight="1" x14ac:dyDescent="0.2">
      <c r="B56" s="22"/>
      <c r="C56" s="99" t="str">
        <f>_xlfn.XLOOKUP(B56,'H 3 aanwijzingen'!$A$19:$A$97,'H 3 aanwijzingen'!$B$19:$B$97,"",1)</f>
        <v/>
      </c>
      <c r="D56" s="100"/>
      <c r="E56" s="101"/>
      <c r="F56" s="23"/>
      <c r="G56" s="112"/>
      <c r="H56" s="113"/>
      <c r="I56" s="114"/>
      <c r="J56" s="24"/>
      <c r="K56" s="25"/>
    </row>
    <row r="57" spans="2:11" ht="15.75" x14ac:dyDescent="0.2">
      <c r="B57" s="1"/>
    </row>
  </sheetData>
  <mergeCells count="58">
    <mergeCell ref="K52:K53"/>
    <mergeCell ref="C54:E54"/>
    <mergeCell ref="C55:E55"/>
    <mergeCell ref="C56:E56"/>
    <mergeCell ref="G56:I56"/>
    <mergeCell ref="G55:I55"/>
    <mergeCell ref="C49:E49"/>
    <mergeCell ref="G49:I49"/>
    <mergeCell ref="K35:K36"/>
    <mergeCell ref="C37:E37"/>
    <mergeCell ref="G37:I37"/>
    <mergeCell ref="C38:E38"/>
    <mergeCell ref="C39:E39"/>
    <mergeCell ref="C40:E40"/>
    <mergeCell ref="G40:I40"/>
    <mergeCell ref="J44:J45"/>
    <mergeCell ref="K44:K45"/>
    <mergeCell ref="C46:E46"/>
    <mergeCell ref="G46:I46"/>
    <mergeCell ref="C47:E47"/>
    <mergeCell ref="C48:E48"/>
    <mergeCell ref="K25:K26"/>
    <mergeCell ref="C27:E27"/>
    <mergeCell ref="C28:E28"/>
    <mergeCell ref="C29:E29"/>
    <mergeCell ref="C30:E30"/>
    <mergeCell ref="G28:I28"/>
    <mergeCell ref="G29:I29"/>
    <mergeCell ref="G30:I30"/>
    <mergeCell ref="C31:E31"/>
    <mergeCell ref="G31:I31"/>
    <mergeCell ref="G48:I48"/>
    <mergeCell ref="B51:J51"/>
    <mergeCell ref="G54:I54"/>
    <mergeCell ref="B52:E52"/>
    <mergeCell ref="F52:F53"/>
    <mergeCell ref="G52:I53"/>
    <mergeCell ref="J52:J53"/>
    <mergeCell ref="G38:I38"/>
    <mergeCell ref="G39:I39"/>
    <mergeCell ref="B43:J43"/>
    <mergeCell ref="G47:I47"/>
    <mergeCell ref="B44:E44"/>
    <mergeCell ref="F44:F45"/>
    <mergeCell ref="G44:I45"/>
    <mergeCell ref="B34:J34"/>
    <mergeCell ref="B35:E35"/>
    <mergeCell ref="F35:F36"/>
    <mergeCell ref="G35:I36"/>
    <mergeCell ref="J35:J36"/>
    <mergeCell ref="D9:E9"/>
    <mergeCell ref="F11:G11"/>
    <mergeCell ref="B24:J24"/>
    <mergeCell ref="G27:I27"/>
    <mergeCell ref="B25:E25"/>
    <mergeCell ref="F25:F26"/>
    <mergeCell ref="G25:I26"/>
    <mergeCell ref="J25:J26"/>
  </mergeCells>
  <pageMargins left="0.7" right="0.7" top="0.75" bottom="0.75" header="0.3" footer="0.3"/>
  <pageSetup paperSize="9" orientation="portrait" horizontalDpi="0" verticalDpi="0" r:id="rId1"/>
  <ignoredErrors>
    <ignoredError sqref="H11:H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8B990-DBFB-4697-B6D3-4B1C33FE657C}">
  <dimension ref="A1:K89"/>
  <sheetViews>
    <sheetView showGridLines="0" workbookViewId="0">
      <selection activeCell="B35" sqref="B35:I36"/>
    </sheetView>
  </sheetViews>
  <sheetFormatPr defaultColWidth="8.85546875" defaultRowHeight="15" x14ac:dyDescent="0.2"/>
  <cols>
    <col min="1" max="1" width="2.85546875" style="5" customWidth="1"/>
    <col min="2" max="2" width="13.5703125" style="5" customWidth="1"/>
    <col min="3" max="4" width="12.7109375" style="5" customWidth="1"/>
    <col min="5" max="5" width="12" style="5" customWidth="1"/>
    <col min="6" max="6" width="13" style="5" customWidth="1"/>
    <col min="7" max="7" width="11.42578125" style="5" customWidth="1"/>
    <col min="8" max="8" width="13" style="5" customWidth="1"/>
    <col min="9" max="9" width="13.42578125" style="5" customWidth="1"/>
    <col min="10" max="10" width="12.5703125" style="5" customWidth="1"/>
    <col min="11" max="11" width="13" style="5" customWidth="1"/>
    <col min="12" max="12" width="10.7109375" style="5" customWidth="1"/>
    <col min="13" max="13" width="2.42578125" style="5" customWidth="1"/>
    <col min="14" max="16384" width="8.85546875" style="5"/>
  </cols>
  <sheetData>
    <row r="1" spans="1:11" ht="15.75" x14ac:dyDescent="0.2">
      <c r="B1" s="1" t="s">
        <v>168</v>
      </c>
      <c r="D1" s="1" t="s">
        <v>141</v>
      </c>
    </row>
    <row r="2" spans="1:11" ht="15.75" x14ac:dyDescent="0.2">
      <c r="B2" s="1"/>
    </row>
    <row r="3" spans="1:11" ht="15.75" x14ac:dyDescent="0.2">
      <c r="B3" s="1" t="s">
        <v>142</v>
      </c>
    </row>
    <row r="4" spans="1:11" x14ac:dyDescent="0.2">
      <c r="A4" s="2" t="s">
        <v>13</v>
      </c>
      <c r="B4" s="2" t="s">
        <v>143</v>
      </c>
    </row>
    <row r="5" spans="1:11" ht="15.75" x14ac:dyDescent="0.2">
      <c r="B5" s="82" t="s">
        <v>21</v>
      </c>
      <c r="C5" s="83"/>
      <c r="D5" s="83"/>
      <c r="E5" s="83"/>
      <c r="F5" s="83"/>
      <c r="G5" s="84"/>
      <c r="H5" s="84"/>
      <c r="I5" s="84"/>
      <c r="J5" s="84"/>
      <c r="K5" s="28" t="s">
        <v>22</v>
      </c>
    </row>
    <row r="6" spans="1:11" x14ac:dyDescent="0.2">
      <c r="B6" s="86" t="s">
        <v>23</v>
      </c>
      <c r="C6" s="87"/>
      <c r="D6" s="87"/>
      <c r="E6" s="88"/>
      <c r="F6" s="89" t="s">
        <v>19</v>
      </c>
      <c r="G6" s="91" t="s">
        <v>6</v>
      </c>
      <c r="H6" s="92"/>
      <c r="I6" s="93"/>
      <c r="J6" s="97" t="s">
        <v>11</v>
      </c>
      <c r="K6" s="110" t="s">
        <v>12</v>
      </c>
    </row>
    <row r="7" spans="1:11" ht="18" customHeight="1" x14ac:dyDescent="0.2">
      <c r="B7" s="42" t="s">
        <v>85</v>
      </c>
      <c r="C7" s="21" t="s">
        <v>86</v>
      </c>
      <c r="D7" s="21"/>
      <c r="E7" s="43"/>
      <c r="F7" s="90"/>
      <c r="G7" s="94"/>
      <c r="H7" s="95"/>
      <c r="I7" s="96"/>
      <c r="J7" s="98"/>
      <c r="K7" s="111"/>
    </row>
    <row r="8" spans="1:11" ht="18" customHeight="1" x14ac:dyDescent="0.2">
      <c r="B8" s="22">
        <v>1100</v>
      </c>
      <c r="C8" s="99" t="str">
        <f>_xlfn.XLOOKUP(B8,'H 3 aanwijzingen'!$A$19:$A$97,'H 3 aanwijzingen'!$B$19:$B$97,"",1)</f>
        <v>Debiteuren</v>
      </c>
      <c r="D8" s="100"/>
      <c r="E8" s="101"/>
      <c r="F8" s="23">
        <v>11034</v>
      </c>
      <c r="G8" s="115" t="s">
        <v>180</v>
      </c>
      <c r="H8" s="116"/>
      <c r="I8" s="117"/>
      <c r="J8" s="47">
        <v>56870</v>
      </c>
      <c r="K8" s="25"/>
    </row>
    <row r="9" spans="1:11" ht="18" customHeight="1" x14ac:dyDescent="0.2">
      <c r="B9" s="22">
        <v>8200</v>
      </c>
      <c r="C9" s="99" t="str">
        <f>_xlfn.XLOOKUP(B9,'H 3 aanwijzingen'!$A$19:$A$97,'H 3 aanwijzingen'!$B$19:$B$97,"",1)</f>
        <v>Verstrekte kortingen en rabatten</v>
      </c>
      <c r="D9" s="100"/>
      <c r="E9" s="101"/>
      <c r="F9" s="23"/>
      <c r="G9" s="106" t="s">
        <v>181</v>
      </c>
      <c r="H9" s="106"/>
      <c r="I9" s="106"/>
      <c r="J9" s="45">
        <v>940</v>
      </c>
      <c r="K9" s="25"/>
    </row>
    <row r="10" spans="1:11" ht="18" customHeight="1" x14ac:dyDescent="0.2">
      <c r="B10" s="22">
        <v>8400</v>
      </c>
      <c r="C10" s="99" t="str">
        <f>_xlfn.XLOOKUP(B10,'H 3 aanwijzingen'!$A$19:$A$97,'H 3 aanwijzingen'!$B$19:$B$97,"",1)</f>
        <v>Omzet hoog tarief omzetbelasting</v>
      </c>
      <c r="D10" s="100"/>
      <c r="E10" s="101"/>
      <c r="F10" s="23"/>
      <c r="G10" s="103" t="str">
        <f>G9</f>
        <v>Hotel Het Westen</v>
      </c>
      <c r="H10" s="104"/>
      <c r="I10" s="105"/>
      <c r="J10" s="24"/>
      <c r="K10" s="45">
        <v>17980</v>
      </c>
    </row>
    <row r="11" spans="1:11" ht="18" customHeight="1" x14ac:dyDescent="0.2">
      <c r="B11" s="22">
        <v>8400</v>
      </c>
      <c r="C11" s="99" t="str">
        <f>_xlfn.XLOOKUP(B11,'H 3 aanwijzingen'!$A$19:$A$97,'H 3 aanwijzingen'!$B$19:$B$97,"",1)</f>
        <v>Omzet hoog tarief omzetbelasting</v>
      </c>
      <c r="D11" s="100"/>
      <c r="E11" s="101"/>
      <c r="F11" s="23"/>
      <c r="G11" s="103" t="str">
        <f>G10</f>
        <v>Hotel Het Westen</v>
      </c>
      <c r="H11" s="104"/>
      <c r="I11" s="105"/>
      <c r="J11" s="24"/>
      <c r="K11" s="45">
        <v>19980</v>
      </c>
    </row>
    <row r="12" spans="1:11" ht="18" customHeight="1" x14ac:dyDescent="0.2">
      <c r="B12" s="22">
        <v>8400</v>
      </c>
      <c r="C12" s="99" t="str">
        <f>_xlfn.XLOOKUP(B12,'H 3 aanwijzingen'!$A$19:$A$97,'H 3 aanwijzingen'!$B$19:$B$97,"",1)</f>
        <v>Omzet hoog tarief omzetbelasting</v>
      </c>
      <c r="D12" s="100"/>
      <c r="E12" s="101"/>
      <c r="F12" s="23"/>
      <c r="G12" s="107" t="str">
        <f>G11</f>
        <v>Hotel Het Westen</v>
      </c>
      <c r="H12" s="108"/>
      <c r="I12" s="109"/>
      <c r="J12" s="24"/>
      <c r="K12" s="45">
        <v>9980</v>
      </c>
    </row>
    <row r="13" spans="1:11" ht="18" customHeight="1" x14ac:dyDescent="0.2">
      <c r="B13" s="22">
        <v>1650</v>
      </c>
      <c r="C13" s="99" t="str">
        <f>_xlfn.XLOOKUP(B13,'H 3 aanwijzingen'!$A$19:$A$97,'H 3 aanwijzingen'!$B$19:$B$97,"",1)</f>
        <v>Verschuldigde omzetbelasting hoog</v>
      </c>
      <c r="D13" s="100"/>
      <c r="E13" s="101"/>
      <c r="F13" s="23"/>
      <c r="G13" s="107" t="str">
        <f>G12</f>
        <v>Hotel Het Westen</v>
      </c>
      <c r="H13" s="108"/>
      <c r="I13" s="109"/>
      <c r="J13" s="24"/>
      <c r="K13" s="45">
        <v>9870</v>
      </c>
    </row>
    <row r="14" spans="1:11" ht="18" customHeight="1" x14ac:dyDescent="0.2">
      <c r="B14" s="22">
        <v>7000</v>
      </c>
      <c r="C14" s="99" t="str">
        <f>_xlfn.XLOOKUP(B14,'H 3 aanwijzingen'!$A$19:$A$97,'H 3 aanwijzingen'!$B$19:$B$97,"",1)</f>
        <v>Inkoopwaarde van de omzet</v>
      </c>
      <c r="D14" s="100"/>
      <c r="E14" s="101"/>
      <c r="F14" s="23"/>
      <c r="G14" s="107" t="str">
        <f>G8</f>
        <v>Fietsen</v>
      </c>
      <c r="H14" s="108"/>
      <c r="I14" s="109"/>
      <c r="J14" s="45">
        <v>30100</v>
      </c>
      <c r="K14" s="45"/>
    </row>
    <row r="15" spans="1:11" ht="18" customHeight="1" x14ac:dyDescent="0.2">
      <c r="B15" s="22">
        <v>3200</v>
      </c>
      <c r="C15" s="99" t="str">
        <f>_xlfn.XLOOKUP(B15,'H 3 aanwijzingen'!$A$19:$A$97,'H 3 aanwijzingen'!$B$19:$B$97,"",1)</f>
        <v>Nog te verzenden goederen</v>
      </c>
      <c r="D15" s="100"/>
      <c r="E15" s="101"/>
      <c r="F15" s="23"/>
      <c r="G15" s="106" t="s">
        <v>182</v>
      </c>
      <c r="H15" s="106"/>
      <c r="I15" s="106"/>
      <c r="J15" s="45"/>
      <c r="K15" s="45">
        <v>11200</v>
      </c>
    </row>
    <row r="16" spans="1:11" ht="18" customHeight="1" x14ac:dyDescent="0.2">
      <c r="B16" s="22">
        <v>3200</v>
      </c>
      <c r="C16" s="99" t="str">
        <f>_xlfn.XLOOKUP(B16,'H 3 aanwijzingen'!$A$19:$A$97,'H 3 aanwijzingen'!$B$19:$B$97,"",1)</f>
        <v>Nog te verzenden goederen</v>
      </c>
      <c r="D16" s="100"/>
      <c r="E16" s="101"/>
      <c r="F16" s="23"/>
      <c r="G16" s="103" t="s">
        <v>183</v>
      </c>
      <c r="H16" s="104"/>
      <c r="I16" s="105"/>
      <c r="J16" s="45"/>
      <c r="K16" s="45">
        <v>12600</v>
      </c>
    </row>
    <row r="17" spans="1:11" ht="18" customHeight="1" x14ac:dyDescent="0.2">
      <c r="B17" s="22">
        <v>3200</v>
      </c>
      <c r="C17" s="99" t="str">
        <f>_xlfn.XLOOKUP(B17,'H 3 aanwijzingen'!$A$19:$A$97,'H 3 aanwijzingen'!$B$19:$B$97,"",1)</f>
        <v>Nog te verzenden goederen</v>
      </c>
      <c r="D17" s="100"/>
      <c r="E17" s="101"/>
      <c r="F17" s="23"/>
      <c r="G17" s="103" t="s">
        <v>184</v>
      </c>
      <c r="H17" s="104"/>
      <c r="I17" s="105"/>
      <c r="J17" s="45"/>
      <c r="K17" s="45">
        <v>6300</v>
      </c>
    </row>
    <row r="18" spans="1:11" ht="18" customHeight="1" x14ac:dyDescent="0.2">
      <c r="B18" s="22"/>
      <c r="C18" s="99" t="str">
        <f>_xlfn.XLOOKUP(B18,'H 3 aanwijzingen'!$A$19:$A$97,'H 3 aanwijzingen'!$B$19:$B$97,"",1)</f>
        <v/>
      </c>
      <c r="D18" s="100"/>
      <c r="E18" s="101"/>
      <c r="F18" s="23"/>
      <c r="G18" s="121"/>
      <c r="H18" s="122"/>
      <c r="I18" s="123"/>
      <c r="J18" s="24"/>
      <c r="K18" s="25"/>
    </row>
    <row r="19" spans="1:11" ht="18" customHeight="1" x14ac:dyDescent="0.2">
      <c r="B19" s="22"/>
      <c r="C19" s="99" t="str">
        <f>_xlfn.XLOOKUP(B19,'H 3 aanwijzingen'!$A$19:$A$97,'H 3 aanwijzingen'!$B$19:$B$97,"",1)</f>
        <v/>
      </c>
      <c r="D19" s="100"/>
      <c r="E19" s="101"/>
      <c r="F19" s="23"/>
      <c r="G19" s="112"/>
      <c r="H19" s="113"/>
      <c r="I19" s="114"/>
      <c r="J19" s="24"/>
      <c r="K19" s="25"/>
    </row>
    <row r="20" spans="1:11" ht="18" customHeight="1" x14ac:dyDescent="0.2">
      <c r="B20" s="15"/>
      <c r="C20" s="16"/>
      <c r="D20" s="16"/>
      <c r="E20" s="16"/>
      <c r="F20" s="16"/>
      <c r="G20" s="40"/>
      <c r="H20" s="40"/>
      <c r="I20" s="40"/>
      <c r="J20" s="18"/>
      <c r="K20" s="18"/>
    </row>
    <row r="21" spans="1:11" ht="15.75" hidden="1" x14ac:dyDescent="0.2">
      <c r="B21" s="1"/>
    </row>
    <row r="22" spans="1:11" x14ac:dyDescent="0.2">
      <c r="A22" s="5" t="s">
        <v>17</v>
      </c>
      <c r="B22" s="2" t="s">
        <v>245</v>
      </c>
    </row>
    <row r="23" spans="1:11" ht="18" customHeight="1" x14ac:dyDescent="0.2">
      <c r="B23" s="82" t="s">
        <v>21</v>
      </c>
      <c r="C23" s="83"/>
      <c r="D23" s="83"/>
      <c r="E23" s="83"/>
      <c r="F23" s="83"/>
      <c r="G23" s="84"/>
      <c r="H23" s="84"/>
      <c r="I23" s="84"/>
      <c r="J23" s="84"/>
      <c r="K23" s="28" t="s">
        <v>22</v>
      </c>
    </row>
    <row r="24" spans="1:11" ht="18" customHeight="1" x14ac:dyDescent="0.2">
      <c r="B24" s="86" t="s">
        <v>23</v>
      </c>
      <c r="C24" s="87"/>
      <c r="D24" s="87"/>
      <c r="E24" s="88"/>
      <c r="F24" s="89" t="s">
        <v>19</v>
      </c>
      <c r="G24" s="91" t="s">
        <v>6</v>
      </c>
      <c r="H24" s="92"/>
      <c r="I24" s="93"/>
      <c r="J24" s="97" t="s">
        <v>11</v>
      </c>
      <c r="K24" s="110" t="s">
        <v>12</v>
      </c>
    </row>
    <row r="25" spans="1:11" ht="18" customHeight="1" x14ac:dyDescent="0.2">
      <c r="B25" s="42" t="s">
        <v>85</v>
      </c>
      <c r="C25" s="21" t="s">
        <v>86</v>
      </c>
      <c r="D25" s="21"/>
      <c r="E25" s="43"/>
      <c r="F25" s="90"/>
      <c r="G25" s="94"/>
      <c r="H25" s="95"/>
      <c r="I25" s="96"/>
      <c r="J25" s="98"/>
      <c r="K25" s="111"/>
    </row>
    <row r="26" spans="1:11" ht="18" customHeight="1" x14ac:dyDescent="0.2">
      <c r="B26" s="22">
        <v>3200</v>
      </c>
      <c r="C26" s="99" t="str">
        <f>_xlfn.XLOOKUP(B26,'H 3 aanwijzingen'!$A$19:$A$97,'H 3 aanwijzingen'!$B$19:$B$97,"",1)</f>
        <v>Nog te verzenden goederen</v>
      </c>
      <c r="D26" s="100"/>
      <c r="E26" s="101"/>
      <c r="F26" s="52"/>
      <c r="G26" s="106" t="s">
        <v>182</v>
      </c>
      <c r="H26" s="106"/>
      <c r="I26" s="106"/>
      <c r="J26" s="45">
        <v>11200</v>
      </c>
      <c r="K26" s="45"/>
    </row>
    <row r="27" spans="1:11" ht="18" customHeight="1" x14ac:dyDescent="0.2">
      <c r="B27" s="22">
        <v>3200</v>
      </c>
      <c r="C27" s="99" t="str">
        <f>_xlfn.XLOOKUP(B27,'H 3 aanwijzingen'!$A$19:$A$97,'H 3 aanwijzingen'!$B$19:$B$97,"",1)</f>
        <v>Nog te verzenden goederen</v>
      </c>
      <c r="D27" s="100"/>
      <c r="E27" s="101"/>
      <c r="F27" s="52"/>
      <c r="G27" s="103" t="s">
        <v>183</v>
      </c>
      <c r="H27" s="104"/>
      <c r="I27" s="105"/>
      <c r="J27" s="45">
        <v>12600</v>
      </c>
      <c r="K27" s="45"/>
    </row>
    <row r="28" spans="1:11" ht="18" customHeight="1" x14ac:dyDescent="0.2">
      <c r="B28" s="22">
        <v>3200</v>
      </c>
      <c r="C28" s="99" t="str">
        <f>_xlfn.XLOOKUP(B28,'H 3 aanwijzingen'!$A$19:$A$97,'H 3 aanwijzingen'!$B$19:$B$97,"",1)</f>
        <v>Nog te verzenden goederen</v>
      </c>
      <c r="D28" s="100"/>
      <c r="E28" s="101"/>
      <c r="F28" s="52"/>
      <c r="G28" s="103" t="s">
        <v>185</v>
      </c>
      <c r="H28" s="104"/>
      <c r="I28" s="105"/>
      <c r="J28" s="45">
        <v>5670</v>
      </c>
      <c r="K28" s="45"/>
    </row>
    <row r="29" spans="1:11" ht="18" customHeight="1" x14ac:dyDescent="0.2">
      <c r="B29" s="22">
        <v>3000</v>
      </c>
      <c r="C29" s="99" t="str">
        <f>_xlfn.XLOOKUP(B29,'H 3 aanwijzingen'!$A$19:$A$97,'H 3 aanwijzingen'!$B$19:$B$97,"",1)</f>
        <v>Voorraad goederen</v>
      </c>
      <c r="D29" s="100"/>
      <c r="E29" s="101"/>
      <c r="F29" s="44">
        <v>30001</v>
      </c>
      <c r="G29" s="103" t="s">
        <v>186</v>
      </c>
      <c r="H29" s="104"/>
      <c r="I29" s="105"/>
      <c r="J29" s="45"/>
      <c r="K29" s="45">
        <v>11200</v>
      </c>
    </row>
    <row r="30" spans="1:11" ht="18" customHeight="1" x14ac:dyDescent="0.2">
      <c r="B30" s="22">
        <v>3000</v>
      </c>
      <c r="C30" s="99" t="str">
        <f>_xlfn.XLOOKUP(B30,'H 3 aanwijzingen'!$A$19:$A$97,'H 3 aanwijzingen'!$B$19:$B$97,"",1)</f>
        <v>Voorraad goederen</v>
      </c>
      <c r="D30" s="100"/>
      <c r="E30" s="101"/>
      <c r="F30" s="44">
        <v>30002</v>
      </c>
      <c r="G30" s="107" t="str">
        <f>G29</f>
        <v>Hotel Het Westen 20</v>
      </c>
      <c r="H30" s="108"/>
      <c r="I30" s="109"/>
      <c r="J30" s="45"/>
      <c r="K30" s="45">
        <v>12600</v>
      </c>
    </row>
    <row r="31" spans="1:11" ht="18" customHeight="1" x14ac:dyDescent="0.2">
      <c r="B31" s="22">
        <v>3000</v>
      </c>
      <c r="C31" s="99" t="str">
        <f>_xlfn.XLOOKUP(B31,'H 3 aanwijzingen'!$A$19:$A$97,'H 3 aanwijzingen'!$B$19:$B$97,"",1)</f>
        <v>Voorraad goederen</v>
      </c>
      <c r="D31" s="100"/>
      <c r="E31" s="101"/>
      <c r="F31" s="44">
        <v>30005</v>
      </c>
      <c r="G31" s="107" t="s">
        <v>187</v>
      </c>
      <c r="H31" s="108"/>
      <c r="I31" s="109"/>
      <c r="J31" s="45"/>
      <c r="K31" s="45">
        <v>5670</v>
      </c>
    </row>
    <row r="32" spans="1:11" ht="18" customHeight="1" x14ac:dyDescent="0.2">
      <c r="B32" s="22"/>
      <c r="C32" s="99" t="str">
        <f>_xlfn.XLOOKUP(B32,'H 3 aanwijzingen'!$A$19:$A$97,'H 3 aanwijzingen'!$B$19:$B$97,"",1)</f>
        <v/>
      </c>
      <c r="D32" s="100"/>
      <c r="E32" s="101"/>
      <c r="F32" s="23"/>
      <c r="G32" s="112"/>
      <c r="H32" s="113"/>
      <c r="I32" s="114"/>
      <c r="J32" s="24"/>
      <c r="K32" s="25"/>
    </row>
    <row r="33" spans="1:11" ht="18" customHeight="1" x14ac:dyDescent="0.2">
      <c r="B33" s="29"/>
      <c r="C33" s="30"/>
      <c r="D33" s="30"/>
      <c r="E33" s="30"/>
      <c r="F33" s="31"/>
      <c r="G33" s="39"/>
      <c r="H33" s="39"/>
      <c r="I33" s="39"/>
      <c r="J33" s="27"/>
      <c r="K33" s="37"/>
    </row>
    <row r="34" spans="1:11" ht="18" customHeight="1" x14ac:dyDescent="0.2">
      <c r="A34" s="5" t="s">
        <v>14</v>
      </c>
      <c r="B34" s="2" t="s">
        <v>144</v>
      </c>
    </row>
    <row r="35" spans="1:11" ht="18" customHeight="1" x14ac:dyDescent="0.2">
      <c r="B35" s="128" t="s">
        <v>145</v>
      </c>
      <c r="C35" s="129"/>
      <c r="D35" s="129"/>
      <c r="E35" s="129"/>
      <c r="F35" s="129"/>
      <c r="G35" s="129"/>
      <c r="H35" s="129"/>
      <c r="I35" s="130" t="s">
        <v>128</v>
      </c>
    </row>
    <row r="36" spans="1:11" ht="31.5" x14ac:dyDescent="0.2">
      <c r="B36" s="38" t="s">
        <v>10</v>
      </c>
      <c r="C36" s="38" t="s">
        <v>0</v>
      </c>
      <c r="D36" s="136" t="s">
        <v>18</v>
      </c>
      <c r="E36" s="137" t="s">
        <v>6</v>
      </c>
      <c r="F36" s="138"/>
      <c r="G36" s="139"/>
      <c r="H36" s="38" t="s">
        <v>11</v>
      </c>
      <c r="I36" s="38" t="s">
        <v>12</v>
      </c>
    </row>
    <row r="37" spans="1:11" ht="18" customHeight="1" x14ac:dyDescent="0.2">
      <c r="B37" s="131">
        <v>45371</v>
      </c>
      <c r="C37" s="132">
        <v>60</v>
      </c>
      <c r="D37" s="133" t="s">
        <v>246</v>
      </c>
      <c r="E37" s="134" t="s">
        <v>182</v>
      </c>
      <c r="F37" s="134"/>
      <c r="G37" s="134"/>
      <c r="H37" s="135"/>
      <c r="I37" s="135">
        <v>11200</v>
      </c>
    </row>
    <row r="38" spans="1:11" ht="18" customHeight="1" x14ac:dyDescent="0.2">
      <c r="B38" s="53">
        <v>45371</v>
      </c>
      <c r="C38" s="54">
        <v>60</v>
      </c>
      <c r="D38" s="46" t="s">
        <v>246</v>
      </c>
      <c r="E38" s="103" t="s">
        <v>183</v>
      </c>
      <c r="F38" s="104"/>
      <c r="G38" s="105"/>
      <c r="H38" s="45"/>
      <c r="I38" s="45">
        <v>12600</v>
      </c>
    </row>
    <row r="39" spans="1:11" ht="18" customHeight="1" x14ac:dyDescent="0.2">
      <c r="B39" s="74">
        <v>45371</v>
      </c>
      <c r="C39" s="52">
        <v>60</v>
      </c>
      <c r="D39" s="52" t="s">
        <v>246</v>
      </c>
      <c r="E39" s="103" t="s">
        <v>184</v>
      </c>
      <c r="F39" s="104"/>
      <c r="G39" s="105"/>
      <c r="H39" s="45"/>
      <c r="I39" s="45">
        <v>6300</v>
      </c>
    </row>
    <row r="40" spans="1:11" ht="18" customHeight="1" x14ac:dyDescent="0.2">
      <c r="B40" s="49">
        <v>45376</v>
      </c>
      <c r="C40" s="50">
        <v>90</v>
      </c>
      <c r="D40" s="44" t="s">
        <v>247</v>
      </c>
      <c r="E40" s="106" t="s">
        <v>182</v>
      </c>
      <c r="F40" s="106"/>
      <c r="G40" s="106"/>
      <c r="H40" s="45">
        <v>11200</v>
      </c>
      <c r="I40" s="51"/>
    </row>
    <row r="41" spans="1:11" ht="18" customHeight="1" x14ac:dyDescent="0.2">
      <c r="B41" s="49">
        <v>45376</v>
      </c>
      <c r="C41" s="50">
        <v>90</v>
      </c>
      <c r="D41" s="44" t="s">
        <v>247</v>
      </c>
      <c r="E41" s="103" t="s">
        <v>183</v>
      </c>
      <c r="F41" s="104"/>
      <c r="G41" s="105"/>
      <c r="H41" s="45">
        <v>12600</v>
      </c>
      <c r="I41" s="51"/>
    </row>
    <row r="42" spans="1:11" ht="18" customHeight="1" x14ac:dyDescent="0.2">
      <c r="B42" s="49">
        <v>45376</v>
      </c>
      <c r="C42" s="50">
        <v>90</v>
      </c>
      <c r="D42" s="44" t="s">
        <v>247</v>
      </c>
      <c r="E42" s="103" t="s">
        <v>185</v>
      </c>
      <c r="F42" s="104"/>
      <c r="G42" s="105"/>
      <c r="H42" s="45">
        <v>5670</v>
      </c>
      <c r="I42" s="51"/>
    </row>
    <row r="43" spans="1:11" ht="18" customHeight="1" x14ac:dyDescent="0.2">
      <c r="B43" s="12"/>
      <c r="C43" s="13"/>
      <c r="D43" s="14"/>
      <c r="E43" s="118"/>
      <c r="F43" s="119"/>
      <c r="G43" s="120"/>
      <c r="H43" s="4"/>
      <c r="I43" s="34"/>
    </row>
    <row r="44" spans="1:11" ht="15.75" x14ac:dyDescent="0.2">
      <c r="B44" s="1"/>
    </row>
    <row r="45" spans="1:11" x14ac:dyDescent="0.2">
      <c r="A45" s="5" t="s">
        <v>15</v>
      </c>
      <c r="B45" s="2" t="s">
        <v>146</v>
      </c>
    </row>
    <row r="46" spans="1:11" ht="18" customHeight="1" x14ac:dyDescent="0.2">
      <c r="B46" s="2" t="s">
        <v>188</v>
      </c>
    </row>
    <row r="47" spans="1:11" ht="18" customHeight="1" x14ac:dyDescent="0.2">
      <c r="B47" s="2" t="s">
        <v>189</v>
      </c>
    </row>
    <row r="48" spans="1:11" ht="15.75" x14ac:dyDescent="0.2">
      <c r="B48" s="1"/>
    </row>
    <row r="49" spans="1:11" x14ac:dyDescent="0.2">
      <c r="A49" s="5" t="s">
        <v>123</v>
      </c>
      <c r="B49" s="33" t="s">
        <v>248</v>
      </c>
    </row>
    <row r="50" spans="1:11" ht="15.75" x14ac:dyDescent="0.2">
      <c r="B50" s="82" t="s">
        <v>21</v>
      </c>
      <c r="C50" s="83"/>
      <c r="D50" s="83"/>
      <c r="E50" s="83"/>
      <c r="F50" s="83"/>
      <c r="G50" s="84"/>
      <c r="H50" s="84"/>
      <c r="I50" s="84"/>
      <c r="J50" s="84"/>
      <c r="K50" s="28" t="s">
        <v>22</v>
      </c>
    </row>
    <row r="51" spans="1:11" x14ac:dyDescent="0.2">
      <c r="B51" s="86" t="s">
        <v>23</v>
      </c>
      <c r="C51" s="87"/>
      <c r="D51" s="87"/>
      <c r="E51" s="88"/>
      <c r="F51" s="89" t="s">
        <v>19</v>
      </c>
      <c r="G51" s="91" t="s">
        <v>6</v>
      </c>
      <c r="H51" s="92"/>
      <c r="I51" s="93"/>
      <c r="J51" s="97" t="s">
        <v>11</v>
      </c>
      <c r="K51" s="110" t="s">
        <v>12</v>
      </c>
    </row>
    <row r="52" spans="1:11" ht="18" customHeight="1" x14ac:dyDescent="0.2">
      <c r="B52" s="42" t="s">
        <v>85</v>
      </c>
      <c r="C52" s="21" t="s">
        <v>86</v>
      </c>
      <c r="D52" s="21"/>
      <c r="E52" s="43"/>
      <c r="F52" s="90"/>
      <c r="G52" s="94"/>
      <c r="H52" s="95"/>
      <c r="I52" s="96"/>
      <c r="J52" s="98"/>
      <c r="K52" s="111"/>
    </row>
    <row r="53" spans="1:11" ht="18" customHeight="1" x14ac:dyDescent="0.2">
      <c r="B53" s="22">
        <v>3200</v>
      </c>
      <c r="C53" s="99" t="str">
        <f>_xlfn.XLOOKUP(B53,'H 3 aanwijzingen'!$A$19:$A$97,'H 3 aanwijzingen'!$B$19:$B$97,"",1)</f>
        <v>Nog te verzenden goederen</v>
      </c>
      <c r="D53" s="100"/>
      <c r="E53" s="101"/>
      <c r="F53" s="52"/>
      <c r="G53" s="103" t="s">
        <v>190</v>
      </c>
      <c r="H53" s="104"/>
      <c r="I53" s="105"/>
      <c r="J53" s="45">
        <v>630</v>
      </c>
      <c r="K53" s="45"/>
    </row>
    <row r="54" spans="1:11" ht="18" customHeight="1" x14ac:dyDescent="0.2">
      <c r="B54" s="22">
        <v>3000</v>
      </c>
      <c r="C54" s="99" t="str">
        <f>_xlfn.XLOOKUP(B54,'H 3 aanwijzingen'!$A$19:$A$97,'H 3 aanwijzingen'!$B$19:$B$97,"",1)</f>
        <v>Voorraad goederen</v>
      </c>
      <c r="D54" s="100"/>
      <c r="E54" s="101"/>
      <c r="F54" s="44">
        <v>30005</v>
      </c>
      <c r="G54" s="107" t="s">
        <v>191</v>
      </c>
      <c r="H54" s="108"/>
      <c r="I54" s="109"/>
      <c r="J54" s="45"/>
      <c r="K54" s="45">
        <v>630</v>
      </c>
    </row>
    <row r="55" spans="1:11" ht="18" customHeight="1" x14ac:dyDescent="0.2">
      <c r="B55" s="22"/>
      <c r="C55" s="99" t="str">
        <f>_xlfn.XLOOKUP(B55,'H 3 aanwijzingen'!$A$19:$A$97,'H 3 aanwijzingen'!$B$19:$B$97,"",1)</f>
        <v/>
      </c>
      <c r="D55" s="100"/>
      <c r="E55" s="101"/>
      <c r="F55" s="23"/>
      <c r="G55" s="112"/>
      <c r="H55" s="113"/>
      <c r="I55" s="114"/>
      <c r="J55" s="24"/>
      <c r="K55" s="25"/>
    </row>
    <row r="56" spans="1:11" ht="18" customHeight="1" x14ac:dyDescent="0.2">
      <c r="B56" s="29"/>
      <c r="C56" s="30"/>
      <c r="D56" s="30"/>
      <c r="E56" s="30"/>
      <c r="F56" s="31"/>
      <c r="G56" s="39"/>
      <c r="H56" s="39"/>
      <c r="I56" s="39"/>
      <c r="J56" s="27"/>
      <c r="K56" s="37"/>
    </row>
    <row r="57" spans="1:11" ht="15.75" x14ac:dyDescent="0.2">
      <c r="B57" s="1"/>
    </row>
    <row r="58" spans="1:11" ht="15.75" x14ac:dyDescent="0.2">
      <c r="B58" s="1" t="s">
        <v>147</v>
      </c>
    </row>
    <row r="59" spans="1:11" x14ac:dyDescent="0.2">
      <c r="A59" s="5" t="s">
        <v>13</v>
      </c>
      <c r="B59" s="2" t="s">
        <v>148</v>
      </c>
    </row>
    <row r="60" spans="1:11" ht="18" customHeight="1" x14ac:dyDescent="0.2">
      <c r="B60" s="82" t="s">
        <v>21</v>
      </c>
      <c r="C60" s="83"/>
      <c r="D60" s="83"/>
      <c r="E60" s="83"/>
      <c r="F60" s="83"/>
      <c r="G60" s="84"/>
      <c r="H60" s="84"/>
      <c r="I60" s="84"/>
      <c r="J60" s="84"/>
      <c r="K60" s="28" t="s">
        <v>22</v>
      </c>
    </row>
    <row r="61" spans="1:11" ht="18" customHeight="1" x14ac:dyDescent="0.2">
      <c r="B61" s="86" t="s">
        <v>23</v>
      </c>
      <c r="C61" s="87"/>
      <c r="D61" s="87"/>
      <c r="E61" s="88"/>
      <c r="F61" s="89" t="s">
        <v>19</v>
      </c>
      <c r="G61" s="91" t="s">
        <v>6</v>
      </c>
      <c r="H61" s="92"/>
      <c r="I61" s="93"/>
      <c r="J61" s="97" t="s">
        <v>11</v>
      </c>
      <c r="K61" s="110" t="s">
        <v>12</v>
      </c>
    </row>
    <row r="62" spans="1:11" ht="18" customHeight="1" x14ac:dyDescent="0.2">
      <c r="B62" s="42" t="s">
        <v>85</v>
      </c>
      <c r="C62" s="21" t="s">
        <v>86</v>
      </c>
      <c r="D62" s="21"/>
      <c r="E62" s="43"/>
      <c r="F62" s="90"/>
      <c r="G62" s="94"/>
      <c r="H62" s="95"/>
      <c r="I62" s="96"/>
      <c r="J62" s="98"/>
      <c r="K62" s="111"/>
    </row>
    <row r="63" spans="1:11" ht="18" customHeight="1" x14ac:dyDescent="0.2">
      <c r="B63" s="22">
        <v>1100</v>
      </c>
      <c r="C63" s="99" t="str">
        <f>_xlfn.XLOOKUP(B63,'H 3 aanwijzingen'!$A$19:$A$100,'H 3 aanwijzingen'!$B$19:$B$100,"",1)</f>
        <v>Debiteuren</v>
      </c>
      <c r="D63" s="100"/>
      <c r="E63" s="101"/>
      <c r="F63" s="23">
        <v>11045</v>
      </c>
      <c r="G63" s="103" t="s">
        <v>192</v>
      </c>
      <c r="H63" s="104"/>
      <c r="I63" s="105"/>
      <c r="J63" s="45">
        <v>3146</v>
      </c>
      <c r="K63" s="25"/>
    </row>
    <row r="64" spans="1:11" ht="18" customHeight="1" x14ac:dyDescent="0.2">
      <c r="B64" s="22">
        <v>3260</v>
      </c>
      <c r="C64" s="99" t="str">
        <f>_xlfn.XLOOKUP(B64,'H 3 aanwijzingen'!$A$19:$A$100,'H 3 aanwijzingen'!$B$19:$B$100,"",1)</f>
        <v>Nog te ontvangen 2e hands fietsen</v>
      </c>
      <c r="D64" s="100"/>
      <c r="E64" s="101"/>
      <c r="F64" s="23"/>
      <c r="G64" s="106" t="s">
        <v>193</v>
      </c>
      <c r="H64" s="106"/>
      <c r="I64" s="106"/>
      <c r="J64" s="45">
        <v>296</v>
      </c>
      <c r="K64" s="25"/>
    </row>
    <row r="65" spans="1:11" ht="18" customHeight="1" x14ac:dyDescent="0.2">
      <c r="B65" s="22">
        <v>8400</v>
      </c>
      <c r="C65" s="99" t="str">
        <f>_xlfn.XLOOKUP(B65,'H 3 aanwijzingen'!$A$19:$A$100,'H 3 aanwijzingen'!$B$19:$B$100,"",1)</f>
        <v>Omzet hoog tarief omzetbelasting</v>
      </c>
      <c r="D65" s="100"/>
      <c r="E65" s="101"/>
      <c r="F65" s="23"/>
      <c r="G65" s="106" t="s">
        <v>193</v>
      </c>
      <c r="H65" s="106"/>
      <c r="I65" s="106"/>
      <c r="J65" s="24"/>
      <c r="K65" s="45">
        <v>899</v>
      </c>
    </row>
    <row r="66" spans="1:11" ht="18" customHeight="1" x14ac:dyDescent="0.2">
      <c r="B66" s="22">
        <v>8400</v>
      </c>
      <c r="C66" s="99" t="str">
        <f>_xlfn.XLOOKUP(B66,'H 3 aanwijzingen'!$A$19:$A$100,'H 3 aanwijzingen'!$B$19:$B$100,"",1)</f>
        <v>Omzet hoog tarief omzetbelasting</v>
      </c>
      <c r="D66" s="100"/>
      <c r="E66" s="101"/>
      <c r="F66" s="23"/>
      <c r="G66" s="106" t="s">
        <v>193</v>
      </c>
      <c r="H66" s="106"/>
      <c r="I66" s="106"/>
      <c r="J66" s="24"/>
      <c r="K66" s="45">
        <v>999</v>
      </c>
    </row>
    <row r="67" spans="1:11" ht="18" customHeight="1" x14ac:dyDescent="0.2">
      <c r="B67" s="22">
        <v>8400</v>
      </c>
      <c r="C67" s="99" t="str">
        <f>_xlfn.XLOOKUP(B67,'H 3 aanwijzingen'!$A$19:$A$100,'H 3 aanwijzingen'!$B$19:$B$100,"",1)</f>
        <v>Omzet hoog tarief omzetbelasting</v>
      </c>
      <c r="D67" s="100"/>
      <c r="E67" s="101"/>
      <c r="F67" s="23"/>
      <c r="G67" s="107" t="str">
        <f>G66</f>
        <v>Familie Jaco</v>
      </c>
      <c r="H67" s="108"/>
      <c r="I67" s="109"/>
      <c r="J67" s="24"/>
      <c r="K67" s="45">
        <v>998</v>
      </c>
    </row>
    <row r="68" spans="1:11" ht="18" customHeight="1" x14ac:dyDescent="0.2">
      <c r="B68" s="22">
        <v>1650</v>
      </c>
      <c r="C68" s="99" t="str">
        <f>_xlfn.XLOOKUP(B68,'H 3 aanwijzingen'!$A$19:$A$100,'H 3 aanwijzingen'!$B$19:$B$100,"",1)</f>
        <v>Verschuldigde omzetbelasting hoog</v>
      </c>
      <c r="D68" s="100"/>
      <c r="E68" s="101"/>
      <c r="F68" s="23"/>
      <c r="G68" s="103" t="str">
        <f>G67</f>
        <v>Familie Jaco</v>
      </c>
      <c r="H68" s="104"/>
      <c r="I68" s="105"/>
      <c r="J68" s="24"/>
      <c r="K68" s="45">
        <v>546</v>
      </c>
    </row>
    <row r="69" spans="1:11" ht="18" customHeight="1" x14ac:dyDescent="0.2">
      <c r="B69" s="22">
        <v>7000</v>
      </c>
      <c r="C69" s="99" t="str">
        <f>_xlfn.XLOOKUP(B69,'H 3 aanwijzingen'!$A$19:$A$100,'H 3 aanwijzingen'!$B$19:$B$100,"",1)</f>
        <v>Inkoopwaarde van de omzet</v>
      </c>
      <c r="D69" s="100"/>
      <c r="E69" s="101"/>
      <c r="F69" s="23"/>
      <c r="G69" s="103" t="s">
        <v>193</v>
      </c>
      <c r="H69" s="104"/>
      <c r="I69" s="105"/>
      <c r="J69" s="45">
        <v>1820</v>
      </c>
      <c r="K69" s="45"/>
    </row>
    <row r="70" spans="1:11" ht="18" customHeight="1" x14ac:dyDescent="0.2">
      <c r="B70" s="22">
        <v>3200</v>
      </c>
      <c r="C70" s="99" t="str">
        <f>_xlfn.XLOOKUP(B70,'H 3 aanwijzingen'!$A$19:$A$100,'H 3 aanwijzingen'!$B$19:$B$100,"",1)</f>
        <v>Nog te verzenden goederen</v>
      </c>
      <c r="D70" s="100"/>
      <c r="E70" s="101"/>
      <c r="F70" s="23"/>
      <c r="G70" s="103" t="s">
        <v>194</v>
      </c>
      <c r="H70" s="104"/>
      <c r="I70" s="105"/>
      <c r="J70" s="45"/>
      <c r="K70" s="45">
        <v>560</v>
      </c>
    </row>
    <row r="71" spans="1:11" ht="18" customHeight="1" x14ac:dyDescent="0.2">
      <c r="B71" s="22">
        <v>3200</v>
      </c>
      <c r="C71" s="99" t="str">
        <f>_xlfn.XLOOKUP(B71,'H 3 aanwijzingen'!$A$19:$A$100,'H 3 aanwijzingen'!$B$19:$B$100,"",1)</f>
        <v>Nog te verzenden goederen</v>
      </c>
      <c r="D71" s="100"/>
      <c r="E71" s="101"/>
      <c r="F71" s="23"/>
      <c r="G71" s="103" t="s">
        <v>195</v>
      </c>
      <c r="H71" s="104"/>
      <c r="I71" s="105"/>
      <c r="J71" s="45"/>
      <c r="K71" s="45">
        <v>630</v>
      </c>
    </row>
    <row r="72" spans="1:11" ht="18" customHeight="1" x14ac:dyDescent="0.2">
      <c r="B72" s="22">
        <v>3200</v>
      </c>
      <c r="C72" s="99" t="str">
        <f>_xlfn.XLOOKUP(B72,'H 3 aanwijzingen'!$A$19:$A$100,'H 3 aanwijzingen'!$B$19:$B$100,"",1)</f>
        <v>Nog te verzenden goederen</v>
      </c>
      <c r="D72" s="100"/>
      <c r="E72" s="101"/>
      <c r="F72" s="23"/>
      <c r="G72" s="103" t="s">
        <v>196</v>
      </c>
      <c r="H72" s="104"/>
      <c r="I72" s="105"/>
      <c r="J72" s="45"/>
      <c r="K72" s="45">
        <v>630</v>
      </c>
    </row>
    <row r="73" spans="1:11" ht="18" customHeight="1" x14ac:dyDescent="0.2">
      <c r="B73" s="22"/>
      <c r="C73" s="99" t="str">
        <f>_xlfn.XLOOKUP(B73,'H 3 aanwijzingen'!$A$19:$A$97,'H 3 aanwijzingen'!$B$19:$B$97,"",1)</f>
        <v/>
      </c>
      <c r="D73" s="100"/>
      <c r="E73" s="101"/>
      <c r="F73" s="23"/>
      <c r="G73" s="121"/>
      <c r="H73" s="122"/>
      <c r="I73" s="123"/>
      <c r="J73" s="24"/>
      <c r="K73" s="25"/>
    </row>
    <row r="74" spans="1:11" ht="18" customHeight="1" x14ac:dyDescent="0.2">
      <c r="B74" s="22"/>
      <c r="C74" s="99" t="str">
        <f>_xlfn.XLOOKUP(B74,'H 3 aanwijzingen'!$A$19:$A$97,'H 3 aanwijzingen'!$B$19:$B$97,"",1)</f>
        <v/>
      </c>
      <c r="D74" s="100"/>
      <c r="E74" s="101"/>
      <c r="F74" s="23"/>
      <c r="G74" s="112"/>
      <c r="H74" s="113"/>
      <c r="I74" s="114"/>
      <c r="J74" s="24"/>
      <c r="K74" s="25"/>
    </row>
    <row r="75" spans="1:11" x14ac:dyDescent="0.2">
      <c r="B75" s="29"/>
      <c r="C75" s="30"/>
      <c r="D75" s="30"/>
      <c r="E75" s="30"/>
      <c r="F75" s="31"/>
      <c r="G75" s="39"/>
      <c r="H75" s="39"/>
      <c r="I75" s="39"/>
      <c r="J75" s="27"/>
      <c r="K75" s="37"/>
    </row>
    <row r="76" spans="1:11" x14ac:dyDescent="0.2">
      <c r="A76" s="5" t="s">
        <v>17</v>
      </c>
      <c r="B76" s="33" t="s">
        <v>249</v>
      </c>
    </row>
    <row r="77" spans="1:11" ht="15.75" x14ac:dyDescent="0.2">
      <c r="B77" s="82" t="s">
        <v>21</v>
      </c>
      <c r="C77" s="83"/>
      <c r="D77" s="83"/>
      <c r="E77" s="83"/>
      <c r="F77" s="83"/>
      <c r="G77" s="84"/>
      <c r="H77" s="84"/>
      <c r="I77" s="84"/>
      <c r="J77" s="84"/>
      <c r="K77" s="28" t="s">
        <v>22</v>
      </c>
    </row>
    <row r="78" spans="1:11" x14ac:dyDescent="0.2">
      <c r="B78" s="86" t="s">
        <v>23</v>
      </c>
      <c r="C78" s="87"/>
      <c r="D78" s="87"/>
      <c r="E78" s="88"/>
      <c r="F78" s="89" t="s">
        <v>19</v>
      </c>
      <c r="G78" s="91" t="s">
        <v>6</v>
      </c>
      <c r="H78" s="92"/>
      <c r="I78" s="93"/>
      <c r="J78" s="97" t="s">
        <v>11</v>
      </c>
      <c r="K78" s="110" t="s">
        <v>12</v>
      </c>
    </row>
    <row r="79" spans="1:11" ht="18" customHeight="1" x14ac:dyDescent="0.2">
      <c r="B79" s="42" t="s">
        <v>85</v>
      </c>
      <c r="C79" s="21" t="s">
        <v>86</v>
      </c>
      <c r="D79" s="21"/>
      <c r="E79" s="43"/>
      <c r="F79" s="90"/>
      <c r="G79" s="94"/>
      <c r="H79" s="95"/>
      <c r="I79" s="96"/>
      <c r="J79" s="98"/>
      <c r="K79" s="111"/>
    </row>
    <row r="80" spans="1:11" ht="18" customHeight="1" x14ac:dyDescent="0.2">
      <c r="B80" s="22">
        <v>3200</v>
      </c>
      <c r="C80" s="99" t="str">
        <f>_xlfn.XLOOKUP(B80,'H 3 aanwijzingen'!$A$19:$A$100,'H 3 aanwijzingen'!$B$19:$B$100,"",1)</f>
        <v>Nog te verzenden goederen</v>
      </c>
      <c r="D80" s="100"/>
      <c r="E80" s="101"/>
      <c r="F80" s="44"/>
      <c r="G80" s="103" t="s">
        <v>194</v>
      </c>
      <c r="H80" s="104"/>
      <c r="I80" s="105"/>
      <c r="J80" s="45">
        <v>560</v>
      </c>
      <c r="K80" s="45"/>
    </row>
    <row r="81" spans="2:11" ht="18" customHeight="1" x14ac:dyDescent="0.2">
      <c r="B81" s="22">
        <v>3200</v>
      </c>
      <c r="C81" s="99" t="str">
        <f>_xlfn.XLOOKUP(B81,'H 3 aanwijzingen'!$A$19:$A$100,'H 3 aanwijzingen'!$B$19:$B$100,"",1)</f>
        <v>Nog te verzenden goederen</v>
      </c>
      <c r="D81" s="100"/>
      <c r="E81" s="101"/>
      <c r="F81" s="44"/>
      <c r="G81" s="103" t="s">
        <v>195</v>
      </c>
      <c r="H81" s="104"/>
      <c r="I81" s="105"/>
      <c r="J81" s="45">
        <v>630</v>
      </c>
      <c r="K81" s="45"/>
    </row>
    <row r="82" spans="2:11" ht="18" customHeight="1" x14ac:dyDescent="0.2">
      <c r="B82" s="22">
        <v>3200</v>
      </c>
      <c r="C82" s="99" t="str">
        <f>_xlfn.XLOOKUP(B82,'H 3 aanwijzingen'!$A$19:$A$100,'H 3 aanwijzingen'!$B$19:$B$100,"",1)</f>
        <v>Nog te verzenden goederen</v>
      </c>
      <c r="D82" s="100"/>
      <c r="E82" s="101"/>
      <c r="F82" s="44"/>
      <c r="G82" s="103" t="s">
        <v>196</v>
      </c>
      <c r="H82" s="104"/>
      <c r="I82" s="105"/>
      <c r="J82" s="45">
        <v>630</v>
      </c>
      <c r="K82" s="45"/>
    </row>
    <row r="83" spans="2:11" ht="18" customHeight="1" x14ac:dyDescent="0.2">
      <c r="B83" s="22">
        <v>3000</v>
      </c>
      <c r="C83" s="99" t="str">
        <f>_xlfn.XLOOKUP(B83,'H 3 aanwijzingen'!$A$19:$A$100,'H 3 aanwijzingen'!$B$19:$B$100,"",1)</f>
        <v>Voorraad goederen</v>
      </c>
      <c r="D83" s="100"/>
      <c r="E83" s="101"/>
      <c r="F83" s="44">
        <v>30001</v>
      </c>
      <c r="G83" s="106" t="s">
        <v>198</v>
      </c>
      <c r="H83" s="106"/>
      <c r="I83" s="106"/>
      <c r="J83" s="45"/>
      <c r="K83" s="45">
        <v>560</v>
      </c>
    </row>
    <row r="84" spans="2:11" ht="18" customHeight="1" x14ac:dyDescent="0.2">
      <c r="B84" s="22">
        <v>3000</v>
      </c>
      <c r="C84" s="99" t="str">
        <f>_xlfn.XLOOKUP(B84,'H 3 aanwijzingen'!$A$19:$A$100,'H 3 aanwijzingen'!$B$19:$B$100,"",1)</f>
        <v>Voorraad goederen</v>
      </c>
      <c r="D84" s="100"/>
      <c r="E84" s="101"/>
      <c r="F84" s="44">
        <v>30002</v>
      </c>
      <c r="G84" s="103" t="str">
        <f>G83</f>
        <v>Familie Jaco 1</v>
      </c>
      <c r="H84" s="104"/>
      <c r="I84" s="105"/>
      <c r="J84" s="45"/>
      <c r="K84" s="45">
        <v>630</v>
      </c>
    </row>
    <row r="85" spans="2:11" ht="18" customHeight="1" x14ac:dyDescent="0.2">
      <c r="B85" s="22">
        <v>3000</v>
      </c>
      <c r="C85" s="99" t="str">
        <f>_xlfn.XLOOKUP(B85,'H 3 aanwijzingen'!$A$19:$A$100,'H 3 aanwijzingen'!$B$19:$B$100,"",1)</f>
        <v>Voorraad goederen</v>
      </c>
      <c r="D85" s="100"/>
      <c r="E85" s="101"/>
      <c r="F85" s="44">
        <v>30005</v>
      </c>
      <c r="G85" s="103" t="s">
        <v>196</v>
      </c>
      <c r="H85" s="104"/>
      <c r="I85" s="105"/>
      <c r="J85" s="45"/>
      <c r="K85" s="45">
        <v>630</v>
      </c>
    </row>
    <row r="86" spans="2:11" ht="18" customHeight="1" x14ac:dyDescent="0.2">
      <c r="B86" s="22">
        <v>3260</v>
      </c>
      <c r="C86" s="99" t="str">
        <f>_xlfn.XLOOKUP(B86,'H 3 aanwijzingen'!$A$19:$A$100,'H 3 aanwijzingen'!$B$19:$B$100,"",1)</f>
        <v>Nog te ontvangen 2e hands fietsen</v>
      </c>
      <c r="D86" s="100"/>
      <c r="E86" s="101"/>
      <c r="F86" s="44"/>
      <c r="G86" s="103" t="s">
        <v>199</v>
      </c>
      <c r="H86" s="104"/>
      <c r="I86" s="105"/>
      <c r="J86" s="45"/>
      <c r="K86" s="45">
        <v>296</v>
      </c>
    </row>
    <row r="87" spans="2:11" ht="18" customHeight="1" x14ac:dyDescent="0.2">
      <c r="B87" s="22">
        <v>3000</v>
      </c>
      <c r="C87" s="99" t="str">
        <f>_xlfn.XLOOKUP(B87,'H 3 aanwijzingen'!$A$19:$A$100,'H 3 aanwijzingen'!$B$19:$B$100,"",1)</f>
        <v>Voorraad goederen</v>
      </c>
      <c r="D87" s="100"/>
      <c r="E87" s="101"/>
      <c r="F87" s="44">
        <v>30050</v>
      </c>
      <c r="G87" s="103" t="s">
        <v>199</v>
      </c>
      <c r="H87" s="104"/>
      <c r="I87" s="105"/>
      <c r="J87" s="45">
        <v>296</v>
      </c>
      <c r="K87" s="45"/>
    </row>
    <row r="88" spans="2:11" ht="18" customHeight="1" x14ac:dyDescent="0.2">
      <c r="B88" s="22"/>
      <c r="C88" s="99" t="str">
        <f>_xlfn.XLOOKUP(B88,'H 3 aanwijzingen'!$A$19:$A$100,'H 3 aanwijzingen'!$B$19:$B$100,"",1)</f>
        <v/>
      </c>
      <c r="D88" s="100"/>
      <c r="E88" s="101"/>
      <c r="F88" s="23"/>
      <c r="G88" s="112"/>
      <c r="H88" s="113"/>
      <c r="I88" s="114"/>
      <c r="J88" s="24"/>
      <c r="K88" s="25"/>
    </row>
    <row r="89" spans="2:11" ht="18" customHeight="1" x14ac:dyDescent="0.2">
      <c r="B89" s="22"/>
      <c r="C89" s="99" t="str">
        <f>_xlfn.XLOOKUP(B89,'H 3 aanwijzingen'!$A$19:$A$100,'H 3 aanwijzingen'!$B$19:$B$100,"",1)</f>
        <v/>
      </c>
      <c r="D89" s="100"/>
      <c r="E89" s="101"/>
      <c r="F89" s="23"/>
      <c r="G89" s="112"/>
      <c r="H89" s="113"/>
      <c r="I89" s="114"/>
      <c r="J89" s="24"/>
      <c r="K89" s="25"/>
    </row>
  </sheetData>
  <mergeCells count="127">
    <mergeCell ref="G89:I89"/>
    <mergeCell ref="E38:G38"/>
    <mergeCell ref="C84:E84"/>
    <mergeCell ref="C85:E85"/>
    <mergeCell ref="C86:E86"/>
    <mergeCell ref="C87:E87"/>
    <mergeCell ref="C88:E88"/>
    <mergeCell ref="C89:E89"/>
    <mergeCell ref="K78:K79"/>
    <mergeCell ref="C80:E80"/>
    <mergeCell ref="C81:E81"/>
    <mergeCell ref="C82:E82"/>
    <mergeCell ref="G82:I82"/>
    <mergeCell ref="C83:E83"/>
    <mergeCell ref="G83:I83"/>
    <mergeCell ref="C70:E70"/>
    <mergeCell ref="C71:E71"/>
    <mergeCell ref="C72:E72"/>
    <mergeCell ref="C73:E73"/>
    <mergeCell ref="C74:E74"/>
    <mergeCell ref="G74:I74"/>
    <mergeCell ref="C67:E67"/>
    <mergeCell ref="G67:I67"/>
    <mergeCell ref="C68:E68"/>
    <mergeCell ref="G68:I68"/>
    <mergeCell ref="C69:E69"/>
    <mergeCell ref="G69:I69"/>
    <mergeCell ref="J61:J62"/>
    <mergeCell ref="K61:K62"/>
    <mergeCell ref="C63:E63"/>
    <mergeCell ref="C64:E64"/>
    <mergeCell ref="C65:E65"/>
    <mergeCell ref="C66:E66"/>
    <mergeCell ref="K51:K52"/>
    <mergeCell ref="C53:E53"/>
    <mergeCell ref="G53:I53"/>
    <mergeCell ref="C54:E54"/>
    <mergeCell ref="C55:E55"/>
    <mergeCell ref="G55:I55"/>
    <mergeCell ref="C29:E29"/>
    <mergeCell ref="C30:E30"/>
    <mergeCell ref="C31:E31"/>
    <mergeCell ref="C32:E32"/>
    <mergeCell ref="G32:I32"/>
    <mergeCell ref="B51:E51"/>
    <mergeCell ref="F51:F52"/>
    <mergeCell ref="G51:I52"/>
    <mergeCell ref="G54:I54"/>
    <mergeCell ref="G30:I30"/>
    <mergeCell ref="G31:I31"/>
    <mergeCell ref="B35:H35"/>
    <mergeCell ref="E36:G36"/>
    <mergeCell ref="E37:G37"/>
    <mergeCell ref="E39:G39"/>
    <mergeCell ref="K24:K25"/>
    <mergeCell ref="K6:K7"/>
    <mergeCell ref="C8:E8"/>
    <mergeCell ref="C18:E18"/>
    <mergeCell ref="G18:I18"/>
    <mergeCell ref="C19:E19"/>
    <mergeCell ref="C9:E9"/>
    <mergeCell ref="C10:E10"/>
    <mergeCell ref="C11:E11"/>
    <mergeCell ref="C12:E12"/>
    <mergeCell ref="C13:E13"/>
    <mergeCell ref="B23:J23"/>
    <mergeCell ref="G84:I84"/>
    <mergeCell ref="G85:I85"/>
    <mergeCell ref="G86:I86"/>
    <mergeCell ref="G87:I87"/>
    <mergeCell ref="G88:I88"/>
    <mergeCell ref="B6:E6"/>
    <mergeCell ref="F6:F7"/>
    <mergeCell ref="G6:I7"/>
    <mergeCell ref="C14:E14"/>
    <mergeCell ref="C15:E15"/>
    <mergeCell ref="G73:I73"/>
    <mergeCell ref="B77:J77"/>
    <mergeCell ref="G80:I80"/>
    <mergeCell ref="G81:I81"/>
    <mergeCell ref="B78:E78"/>
    <mergeCell ref="F78:F79"/>
    <mergeCell ref="G78:I79"/>
    <mergeCell ref="J78:J79"/>
    <mergeCell ref="G64:I64"/>
    <mergeCell ref="G65:I65"/>
    <mergeCell ref="G66:I66"/>
    <mergeCell ref="G70:I70"/>
    <mergeCell ref="G71:I71"/>
    <mergeCell ref="G72:I72"/>
    <mergeCell ref="B60:J60"/>
    <mergeCell ref="G63:I63"/>
    <mergeCell ref="J51:J52"/>
    <mergeCell ref="B61:E61"/>
    <mergeCell ref="F61:F62"/>
    <mergeCell ref="G61:I62"/>
    <mergeCell ref="E40:G40"/>
    <mergeCell ref="E41:G41"/>
    <mergeCell ref="E42:G42"/>
    <mergeCell ref="E43:G43"/>
    <mergeCell ref="B50:J50"/>
    <mergeCell ref="G27:I27"/>
    <mergeCell ref="G29:I29"/>
    <mergeCell ref="C26:E26"/>
    <mergeCell ref="C27:E27"/>
    <mergeCell ref="C28:E28"/>
    <mergeCell ref="G28:I28"/>
    <mergeCell ref="G12:I12"/>
    <mergeCell ref="G13:I13"/>
    <mergeCell ref="G14:I14"/>
    <mergeCell ref="G15:I15"/>
    <mergeCell ref="G16:I16"/>
    <mergeCell ref="G17:I17"/>
    <mergeCell ref="B24:E24"/>
    <mergeCell ref="F24:F25"/>
    <mergeCell ref="G24:I25"/>
    <mergeCell ref="B5:J5"/>
    <mergeCell ref="G8:I8"/>
    <mergeCell ref="G19:I19"/>
    <mergeCell ref="G11:I11"/>
    <mergeCell ref="J6:J7"/>
    <mergeCell ref="C16:E16"/>
    <mergeCell ref="C17:E17"/>
    <mergeCell ref="G9:I9"/>
    <mergeCell ref="G26:I26"/>
    <mergeCell ref="G10:I10"/>
    <mergeCell ref="J24:J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0A4E-E08A-4D10-9122-9CD66B584DC5}">
  <dimension ref="A1:K70"/>
  <sheetViews>
    <sheetView showGridLines="0" workbookViewId="0">
      <selection activeCell="O65" sqref="O65"/>
    </sheetView>
  </sheetViews>
  <sheetFormatPr defaultColWidth="8.85546875" defaultRowHeight="15" x14ac:dyDescent="0.2"/>
  <cols>
    <col min="1" max="1" width="2.85546875" style="5" customWidth="1"/>
    <col min="2" max="2" width="13.5703125" style="5" customWidth="1"/>
    <col min="3" max="4" width="12.7109375" style="5" customWidth="1"/>
    <col min="5" max="5" width="12" style="5" customWidth="1"/>
    <col min="6" max="6" width="13" style="5" customWidth="1"/>
    <col min="7" max="7" width="11.42578125" style="5" customWidth="1"/>
    <col min="8" max="8" width="13" style="5" customWidth="1"/>
    <col min="9" max="9" width="13.42578125" style="5" customWidth="1"/>
    <col min="10" max="10" width="12.5703125" style="5" customWidth="1"/>
    <col min="11" max="11" width="13" style="5" customWidth="1"/>
    <col min="12" max="12" width="10.7109375" style="5" customWidth="1"/>
    <col min="13" max="13" width="2.42578125" style="5" customWidth="1"/>
    <col min="14" max="16384" width="8.85546875" style="5"/>
  </cols>
  <sheetData>
    <row r="1" spans="1:11" ht="15.75" x14ac:dyDescent="0.2">
      <c r="B1" s="1" t="s">
        <v>168</v>
      </c>
      <c r="D1" s="1" t="s">
        <v>149</v>
      </c>
    </row>
    <row r="2" spans="1:11" ht="15.75" x14ac:dyDescent="0.2">
      <c r="B2" s="1"/>
      <c r="D2" s="1"/>
    </row>
    <row r="3" spans="1:11" ht="15.75" x14ac:dyDescent="0.2">
      <c r="B3" s="1" t="s">
        <v>150</v>
      </c>
    </row>
    <row r="4" spans="1:11" x14ac:dyDescent="0.2">
      <c r="A4" s="5" t="s">
        <v>13</v>
      </c>
      <c r="B4" s="2" t="s">
        <v>250</v>
      </c>
    </row>
    <row r="5" spans="1:11" ht="15.75" x14ac:dyDescent="0.2">
      <c r="B5" s="82" t="s">
        <v>21</v>
      </c>
      <c r="C5" s="83"/>
      <c r="D5" s="83"/>
      <c r="E5" s="83"/>
      <c r="F5" s="83"/>
      <c r="G5" s="84"/>
      <c r="H5" s="84"/>
      <c r="I5" s="84"/>
      <c r="J5" s="84"/>
      <c r="K5" s="28" t="s">
        <v>22</v>
      </c>
    </row>
    <row r="6" spans="1:11" x14ac:dyDescent="0.2">
      <c r="B6" s="86" t="s">
        <v>23</v>
      </c>
      <c r="C6" s="87"/>
      <c r="D6" s="87"/>
      <c r="E6" s="88"/>
      <c r="F6" s="89" t="s">
        <v>19</v>
      </c>
      <c r="G6" s="91" t="s">
        <v>6</v>
      </c>
      <c r="H6" s="92"/>
      <c r="I6" s="93"/>
      <c r="J6" s="97" t="s">
        <v>11</v>
      </c>
      <c r="K6" s="110" t="s">
        <v>12</v>
      </c>
    </row>
    <row r="7" spans="1:11" ht="18" customHeight="1" x14ac:dyDescent="0.2">
      <c r="B7" s="42" t="s">
        <v>85</v>
      </c>
      <c r="C7" s="21" t="s">
        <v>86</v>
      </c>
      <c r="D7" s="21"/>
      <c r="E7" s="43"/>
      <c r="F7" s="90"/>
      <c r="G7" s="94"/>
      <c r="H7" s="95"/>
      <c r="I7" s="96"/>
      <c r="J7" s="98"/>
      <c r="K7" s="111"/>
    </row>
    <row r="8" spans="1:11" ht="18" customHeight="1" x14ac:dyDescent="0.2">
      <c r="B8" s="22">
        <v>1350</v>
      </c>
      <c r="C8" s="99" t="str">
        <f>_xlfn.XLOOKUP(B8,'H 3 aanwijzingen'!$A$19:$A$97,'H 3 aanwijzingen'!$B$19:$B$97,"",1)</f>
        <v>Nog te verzenden facturen</v>
      </c>
      <c r="D8" s="100"/>
      <c r="E8" s="101"/>
      <c r="F8" s="44"/>
      <c r="G8" s="106" t="s">
        <v>200</v>
      </c>
      <c r="H8" s="106"/>
      <c r="I8" s="106"/>
      <c r="J8" s="45">
        <v>60</v>
      </c>
      <c r="K8" s="45"/>
    </row>
    <row r="9" spans="1:11" ht="18" customHeight="1" x14ac:dyDescent="0.2">
      <c r="B9" s="22">
        <v>1350</v>
      </c>
      <c r="C9" s="99" t="str">
        <f>_xlfn.XLOOKUP(B9,'H 3 aanwijzingen'!$A$19:$A$97,'H 3 aanwijzingen'!$B$19:$B$97,"",1)</f>
        <v>Nog te verzenden facturen</v>
      </c>
      <c r="D9" s="100"/>
      <c r="E9" s="101"/>
      <c r="F9" s="44"/>
      <c r="G9" s="106" t="s">
        <v>201</v>
      </c>
      <c r="H9" s="106"/>
      <c r="I9" s="106"/>
      <c r="J9" s="45">
        <v>70</v>
      </c>
      <c r="K9" s="45"/>
    </row>
    <row r="10" spans="1:11" ht="18" customHeight="1" x14ac:dyDescent="0.2">
      <c r="B10" s="22">
        <v>3000</v>
      </c>
      <c r="C10" s="99" t="str">
        <f>_xlfn.XLOOKUP(B10,'H 3 aanwijzingen'!$A$19:$A$97,'H 3 aanwijzingen'!$B$19:$B$97,"",1)</f>
        <v>Voorraad goederen</v>
      </c>
      <c r="D10" s="100"/>
      <c r="E10" s="101"/>
      <c r="F10" s="44">
        <v>30020</v>
      </c>
      <c r="G10" s="106" t="s">
        <v>202</v>
      </c>
      <c r="H10" s="106"/>
      <c r="I10" s="106"/>
      <c r="J10" s="45"/>
      <c r="K10" s="45">
        <v>60</v>
      </c>
    </row>
    <row r="11" spans="1:11" ht="18" customHeight="1" x14ac:dyDescent="0.2">
      <c r="B11" s="22">
        <v>3000</v>
      </c>
      <c r="C11" s="99" t="str">
        <f>_xlfn.XLOOKUP(B11,'H 3 aanwijzingen'!$A$19:$A$97,'H 3 aanwijzingen'!$B$19:$B$97,"",1)</f>
        <v>Voorraad goederen</v>
      </c>
      <c r="D11" s="100"/>
      <c r="E11" s="101"/>
      <c r="F11" s="44">
        <v>30010</v>
      </c>
      <c r="G11" s="106" t="s">
        <v>203</v>
      </c>
      <c r="H11" s="106"/>
      <c r="I11" s="106"/>
      <c r="J11" s="45"/>
      <c r="K11" s="45">
        <v>70</v>
      </c>
    </row>
    <row r="12" spans="1:11" ht="18" customHeight="1" x14ac:dyDescent="0.2">
      <c r="B12" s="22"/>
      <c r="C12" s="99" t="str">
        <f>_xlfn.XLOOKUP(B12,'H 3 aanwijzingen'!$A$19:$A$97,'H 3 aanwijzingen'!$B$19:$B$97,"",1)</f>
        <v/>
      </c>
      <c r="D12" s="100"/>
      <c r="E12" s="101"/>
      <c r="F12" s="23"/>
      <c r="G12" s="112"/>
      <c r="H12" s="113"/>
      <c r="I12" s="114"/>
      <c r="J12" s="24"/>
      <c r="K12" s="25"/>
    </row>
    <row r="13" spans="1:11" ht="18" customHeight="1" x14ac:dyDescent="0.2">
      <c r="B13" s="29"/>
      <c r="C13" s="30"/>
      <c r="D13" s="30"/>
      <c r="E13" s="30"/>
      <c r="F13" s="31"/>
      <c r="G13" s="39"/>
      <c r="H13" s="39"/>
      <c r="I13" s="39"/>
      <c r="J13" s="27"/>
      <c r="K13" s="37"/>
    </row>
    <row r="14" spans="1:11" ht="18" customHeight="1" x14ac:dyDescent="0.2">
      <c r="A14" s="5" t="s">
        <v>17</v>
      </c>
      <c r="B14" s="2" t="s">
        <v>151</v>
      </c>
    </row>
    <row r="15" spans="1:11" ht="15.75" x14ac:dyDescent="0.2">
      <c r="B15" s="82" t="s">
        <v>21</v>
      </c>
      <c r="C15" s="83"/>
      <c r="D15" s="83"/>
      <c r="E15" s="83"/>
      <c r="F15" s="83"/>
      <c r="G15" s="84"/>
      <c r="H15" s="84"/>
      <c r="I15" s="84"/>
      <c r="J15" s="84"/>
      <c r="K15" s="28" t="s">
        <v>22</v>
      </c>
    </row>
    <row r="16" spans="1:11" x14ac:dyDescent="0.2">
      <c r="B16" s="86" t="s">
        <v>23</v>
      </c>
      <c r="C16" s="87"/>
      <c r="D16" s="87"/>
      <c r="E16" s="88"/>
      <c r="F16" s="89" t="s">
        <v>19</v>
      </c>
      <c r="G16" s="91" t="s">
        <v>6</v>
      </c>
      <c r="H16" s="92"/>
      <c r="I16" s="93"/>
      <c r="J16" s="97" t="s">
        <v>11</v>
      </c>
      <c r="K16" s="110" t="s">
        <v>12</v>
      </c>
    </row>
    <row r="17" spans="1:11" ht="18" customHeight="1" x14ac:dyDescent="0.2">
      <c r="B17" s="42" t="s">
        <v>85</v>
      </c>
      <c r="C17" s="21" t="s">
        <v>86</v>
      </c>
      <c r="D17" s="21"/>
      <c r="E17" s="43"/>
      <c r="F17" s="90"/>
      <c r="G17" s="94"/>
      <c r="H17" s="95"/>
      <c r="I17" s="96"/>
      <c r="J17" s="98"/>
      <c r="K17" s="111"/>
    </row>
    <row r="18" spans="1:11" ht="18" customHeight="1" x14ac:dyDescent="0.2">
      <c r="B18" s="22">
        <v>1100</v>
      </c>
      <c r="C18" s="99" t="str">
        <f>_xlfn.XLOOKUP(B18,'H 3 aanwijzingen'!$A$19:$A$97,'H 3 aanwijzingen'!$B$19:$B$97,"",1)</f>
        <v>Debiteuren</v>
      </c>
      <c r="D18" s="100"/>
      <c r="E18" s="101"/>
      <c r="F18" s="23">
        <v>11096</v>
      </c>
      <c r="G18" s="124" t="s">
        <v>204</v>
      </c>
      <c r="H18" s="102"/>
      <c r="I18" s="102"/>
      <c r="J18" s="24">
        <v>399.3</v>
      </c>
      <c r="K18" s="25"/>
    </row>
    <row r="19" spans="1:11" ht="18" customHeight="1" x14ac:dyDescent="0.2">
      <c r="B19" s="22">
        <v>8400</v>
      </c>
      <c r="C19" s="99" t="str">
        <f>_xlfn.XLOOKUP(B19,'H 3 aanwijzingen'!$A$19:$A$97,'H 3 aanwijzingen'!$B$19:$B$97,"",1)</f>
        <v>Omzet hoog tarief omzetbelasting</v>
      </c>
      <c r="D19" s="100"/>
      <c r="E19" s="101"/>
      <c r="F19" s="23"/>
      <c r="G19" s="106" t="s">
        <v>200</v>
      </c>
      <c r="H19" s="106"/>
      <c r="I19" s="106"/>
      <c r="J19" s="45"/>
      <c r="K19" s="45">
        <v>160</v>
      </c>
    </row>
    <row r="20" spans="1:11" ht="18" customHeight="1" x14ac:dyDescent="0.2">
      <c r="B20" s="22">
        <v>8400</v>
      </c>
      <c r="C20" s="99" t="str">
        <f>_xlfn.XLOOKUP(B20,'H 3 aanwijzingen'!$A$19:$A$97,'H 3 aanwijzingen'!$B$19:$B$97,"",1)</f>
        <v>Omzet hoog tarief omzetbelasting</v>
      </c>
      <c r="D20" s="100"/>
      <c r="E20" s="101"/>
      <c r="F20" s="23"/>
      <c r="G20" s="106" t="s">
        <v>201</v>
      </c>
      <c r="H20" s="106"/>
      <c r="I20" s="106"/>
      <c r="J20" s="45"/>
      <c r="K20" s="45">
        <v>170</v>
      </c>
    </row>
    <row r="21" spans="1:11" ht="18" customHeight="1" x14ac:dyDescent="0.2">
      <c r="B21" s="22">
        <v>1650</v>
      </c>
      <c r="C21" s="99" t="str">
        <f>_xlfn.XLOOKUP(B21,'H 3 aanwijzingen'!$A$19:$A$97,'H 3 aanwijzingen'!$B$19:$B$97,"",1)</f>
        <v>Verschuldigde omzetbelasting hoog</v>
      </c>
      <c r="D21" s="100"/>
      <c r="E21" s="101"/>
      <c r="F21" s="23"/>
      <c r="G21" s="106" t="s">
        <v>205</v>
      </c>
      <c r="H21" s="106"/>
      <c r="I21" s="106"/>
      <c r="J21" s="45"/>
      <c r="K21" s="45">
        <v>69.3</v>
      </c>
    </row>
    <row r="22" spans="1:11" ht="18" customHeight="1" x14ac:dyDescent="0.2">
      <c r="B22" s="22">
        <v>7000</v>
      </c>
      <c r="C22" s="99" t="str">
        <f>_xlfn.XLOOKUP(B22,'H 3 aanwijzingen'!$A$19:$A$97,'H 3 aanwijzingen'!$B$19:$B$97,"",1)</f>
        <v>Inkoopwaarde van de omzet</v>
      </c>
      <c r="D22" s="100"/>
      <c r="E22" s="101"/>
      <c r="F22" s="23"/>
      <c r="G22" s="106" t="s">
        <v>205</v>
      </c>
      <c r="H22" s="106"/>
      <c r="I22" s="106"/>
      <c r="J22" s="45">
        <v>130</v>
      </c>
      <c r="K22" s="45"/>
    </row>
    <row r="23" spans="1:11" ht="18" customHeight="1" x14ac:dyDescent="0.2">
      <c r="B23" s="22">
        <v>1350</v>
      </c>
      <c r="C23" s="99" t="str">
        <f>_xlfn.XLOOKUP(B23,'H 3 aanwijzingen'!$A$19:$A$97,'H 3 aanwijzingen'!$B$19:$B$97,"",1)</f>
        <v>Nog te verzenden facturen</v>
      </c>
      <c r="D23" s="100"/>
      <c r="E23" s="101"/>
      <c r="F23" s="23"/>
      <c r="G23" s="106" t="s">
        <v>200</v>
      </c>
      <c r="H23" s="106"/>
      <c r="I23" s="106"/>
      <c r="J23" s="45"/>
      <c r="K23" s="45">
        <v>70</v>
      </c>
    </row>
    <row r="24" spans="1:11" ht="18" customHeight="1" x14ac:dyDescent="0.2">
      <c r="B24" s="22">
        <v>1350</v>
      </c>
      <c r="C24" s="99" t="str">
        <f>_xlfn.XLOOKUP(B24,'H 3 aanwijzingen'!$A$19:$A$97,'H 3 aanwijzingen'!$B$19:$B$97,"",1)</f>
        <v>Nog te verzenden facturen</v>
      </c>
      <c r="D24" s="100"/>
      <c r="E24" s="101"/>
      <c r="F24" s="23"/>
      <c r="G24" s="106" t="s">
        <v>201</v>
      </c>
      <c r="H24" s="106"/>
      <c r="I24" s="106"/>
      <c r="J24" s="45"/>
      <c r="K24" s="45">
        <v>60</v>
      </c>
    </row>
    <row r="25" spans="1:11" ht="18" customHeight="1" x14ac:dyDescent="0.2">
      <c r="B25" s="22"/>
      <c r="C25" s="99" t="str">
        <f>_xlfn.XLOOKUP(B25,'H 3 aanwijzingen'!$A$19:$A$97,'H 3 aanwijzingen'!$B$19:$B$97,"",1)</f>
        <v/>
      </c>
      <c r="D25" s="100"/>
      <c r="E25" s="101"/>
      <c r="F25" s="23"/>
      <c r="G25" s="112"/>
      <c r="H25" s="113"/>
      <c r="I25" s="114"/>
      <c r="J25" s="24"/>
      <c r="K25" s="25"/>
    </row>
    <row r="26" spans="1:11" ht="18" customHeight="1" x14ac:dyDescent="0.2">
      <c r="B26" s="1"/>
    </row>
    <row r="27" spans="1:11" ht="18" customHeight="1" x14ac:dyDescent="0.2">
      <c r="B27" s="2"/>
    </row>
    <row r="28" spans="1:11" ht="18" customHeight="1" x14ac:dyDescent="0.2">
      <c r="B28" s="1" t="s">
        <v>152</v>
      </c>
    </row>
    <row r="29" spans="1:11" ht="18" customHeight="1" x14ac:dyDescent="0.2">
      <c r="A29" s="5" t="s">
        <v>13</v>
      </c>
      <c r="B29" s="2" t="s">
        <v>251</v>
      </c>
    </row>
    <row r="30" spans="1:11" ht="15.75" x14ac:dyDescent="0.2">
      <c r="B30" s="82" t="s">
        <v>21</v>
      </c>
      <c r="C30" s="83"/>
      <c r="D30" s="83"/>
      <c r="E30" s="83"/>
      <c r="F30" s="83"/>
      <c r="G30" s="84"/>
      <c r="H30" s="84"/>
      <c r="I30" s="84"/>
      <c r="J30" s="84"/>
      <c r="K30" s="28" t="s">
        <v>22</v>
      </c>
    </row>
    <row r="31" spans="1:11" x14ac:dyDescent="0.2">
      <c r="B31" s="86" t="s">
        <v>23</v>
      </c>
      <c r="C31" s="87"/>
      <c r="D31" s="87"/>
      <c r="E31" s="88"/>
      <c r="F31" s="89" t="s">
        <v>19</v>
      </c>
      <c r="G31" s="91" t="s">
        <v>6</v>
      </c>
      <c r="H31" s="92"/>
      <c r="I31" s="93"/>
      <c r="J31" s="97" t="s">
        <v>11</v>
      </c>
      <c r="K31" s="110" t="s">
        <v>12</v>
      </c>
    </row>
    <row r="32" spans="1:11" ht="18" customHeight="1" x14ac:dyDescent="0.2">
      <c r="B32" s="42" t="s">
        <v>85</v>
      </c>
      <c r="C32" s="21" t="s">
        <v>86</v>
      </c>
      <c r="D32" s="21"/>
      <c r="E32" s="43"/>
      <c r="F32" s="90"/>
      <c r="G32" s="94"/>
      <c r="H32" s="95"/>
      <c r="I32" s="96"/>
      <c r="J32" s="98"/>
      <c r="K32" s="111"/>
    </row>
    <row r="33" spans="1:11" ht="18" customHeight="1" x14ac:dyDescent="0.2">
      <c r="B33" s="22">
        <v>3000</v>
      </c>
      <c r="C33" s="99" t="str">
        <f>_xlfn.XLOOKUP(B33,'H 3 aanwijzingen'!$A$19:$A$99,'H 3 aanwijzingen'!$B$19:$B$99,"",1)</f>
        <v>Voorraad goederen</v>
      </c>
      <c r="D33" s="100"/>
      <c r="E33" s="101"/>
      <c r="F33" s="44">
        <v>30020</v>
      </c>
      <c r="G33" s="106" t="s">
        <v>206</v>
      </c>
      <c r="H33" s="106"/>
      <c r="I33" s="106"/>
      <c r="J33" s="45"/>
      <c r="K33" s="45">
        <v>600</v>
      </c>
    </row>
    <row r="34" spans="1:11" ht="18" customHeight="1" x14ac:dyDescent="0.2">
      <c r="B34" s="22">
        <v>3000</v>
      </c>
      <c r="C34" s="99" t="str">
        <f>_xlfn.XLOOKUP(B34,'H 3 aanwijzingen'!$A$19:$A$99,'H 3 aanwijzingen'!$B$19:$B$99,"",1)</f>
        <v>Voorraad goederen</v>
      </c>
      <c r="D34" s="100"/>
      <c r="E34" s="101"/>
      <c r="F34" s="44">
        <v>30010</v>
      </c>
      <c r="G34" s="106" t="s">
        <v>206</v>
      </c>
      <c r="H34" s="106"/>
      <c r="I34" s="106"/>
      <c r="J34" s="45"/>
      <c r="K34" s="45">
        <v>700</v>
      </c>
    </row>
    <row r="35" spans="1:11" ht="18" customHeight="1" x14ac:dyDescent="0.2">
      <c r="B35" s="22">
        <v>1350</v>
      </c>
      <c r="C35" s="99" t="str">
        <f>_xlfn.XLOOKUP(B35,'H 3 aanwijzingen'!$A$19:$A$99,'H 3 aanwijzingen'!$B$19:$B$99,"",1)</f>
        <v>Nog te verzenden facturen</v>
      </c>
      <c r="D35" s="100"/>
      <c r="E35" s="101"/>
      <c r="F35" s="46"/>
      <c r="G35" s="106" t="s">
        <v>207</v>
      </c>
      <c r="H35" s="106"/>
      <c r="I35" s="106"/>
      <c r="J35" s="45">
        <v>600</v>
      </c>
      <c r="K35" s="47"/>
    </row>
    <row r="36" spans="1:11" ht="18" customHeight="1" x14ac:dyDescent="0.2">
      <c r="B36" s="22">
        <v>1350</v>
      </c>
      <c r="C36" s="99" t="str">
        <f>_xlfn.XLOOKUP(B36,'H 3 aanwijzingen'!$A$19:$A$99,'H 3 aanwijzingen'!$B$19:$B$99,"",1)</f>
        <v>Nog te verzenden facturen</v>
      </c>
      <c r="D36" s="100"/>
      <c r="E36" s="101"/>
      <c r="F36" s="52"/>
      <c r="G36" s="106" t="s">
        <v>208</v>
      </c>
      <c r="H36" s="106"/>
      <c r="I36" s="106"/>
      <c r="J36" s="45">
        <v>700</v>
      </c>
      <c r="K36" s="45"/>
    </row>
    <row r="37" spans="1:11" ht="18" customHeight="1" x14ac:dyDescent="0.2">
      <c r="B37" s="22"/>
      <c r="C37" s="99" t="str">
        <f>_xlfn.XLOOKUP(B37,'H 3 aanwijzingen'!$A$19:$A$99,'H 3 aanwijzingen'!$B$19:$B$99,"",1)</f>
        <v/>
      </c>
      <c r="D37" s="100"/>
      <c r="E37" s="101"/>
      <c r="F37" s="23"/>
      <c r="G37" s="112"/>
      <c r="H37" s="113"/>
      <c r="I37" s="114"/>
      <c r="J37" s="24"/>
      <c r="K37" s="25"/>
    </row>
    <row r="38" spans="1:11" ht="18" customHeight="1" x14ac:dyDescent="0.2">
      <c r="B38" s="29"/>
      <c r="C38" s="30"/>
      <c r="D38" s="30"/>
      <c r="E38" s="30"/>
      <c r="F38" s="31"/>
      <c r="G38" s="39"/>
      <c r="H38" s="39"/>
      <c r="I38" s="39"/>
      <c r="J38" s="27"/>
      <c r="K38" s="37"/>
    </row>
    <row r="39" spans="1:11" ht="18" customHeight="1" x14ac:dyDescent="0.2">
      <c r="A39" s="5" t="s">
        <v>17</v>
      </c>
      <c r="B39" s="2" t="s">
        <v>153</v>
      </c>
    </row>
    <row r="40" spans="1:11" ht="15.75" x14ac:dyDescent="0.2">
      <c r="B40" s="82" t="s">
        <v>21</v>
      </c>
      <c r="C40" s="83"/>
      <c r="D40" s="83"/>
      <c r="E40" s="83"/>
      <c r="F40" s="83"/>
      <c r="G40" s="84"/>
      <c r="H40" s="84"/>
      <c r="I40" s="84"/>
      <c r="J40" s="84"/>
      <c r="K40" s="28" t="s">
        <v>22</v>
      </c>
    </row>
    <row r="41" spans="1:11" x14ac:dyDescent="0.2">
      <c r="B41" s="86" t="s">
        <v>23</v>
      </c>
      <c r="C41" s="87"/>
      <c r="D41" s="87"/>
      <c r="E41" s="88"/>
      <c r="F41" s="89" t="s">
        <v>19</v>
      </c>
      <c r="G41" s="91" t="s">
        <v>6</v>
      </c>
      <c r="H41" s="92"/>
      <c r="I41" s="93"/>
      <c r="J41" s="97" t="s">
        <v>11</v>
      </c>
      <c r="K41" s="110" t="s">
        <v>12</v>
      </c>
    </row>
    <row r="42" spans="1:11" ht="18" customHeight="1" x14ac:dyDescent="0.2">
      <c r="B42" s="42" t="s">
        <v>85</v>
      </c>
      <c r="C42" s="21" t="s">
        <v>86</v>
      </c>
      <c r="D42" s="21"/>
      <c r="E42" s="43"/>
      <c r="F42" s="90"/>
      <c r="G42" s="94"/>
      <c r="H42" s="95"/>
      <c r="I42" s="96"/>
      <c r="J42" s="98"/>
      <c r="K42" s="111"/>
    </row>
    <row r="43" spans="1:11" ht="18" customHeight="1" x14ac:dyDescent="0.2">
      <c r="B43" s="22">
        <v>1100</v>
      </c>
      <c r="C43" s="99" t="str">
        <f>_xlfn.XLOOKUP(B43,'H 3 aanwijzingen'!$A$19:$A$99,'H 3 aanwijzingen'!$B$19:$B$99,"",1)</f>
        <v>Debiteuren</v>
      </c>
      <c r="D43" s="100"/>
      <c r="E43" s="101"/>
      <c r="F43" s="23">
        <v>11111</v>
      </c>
      <c r="G43" s="103" t="s">
        <v>204</v>
      </c>
      <c r="H43" s="104"/>
      <c r="I43" s="105"/>
      <c r="J43" s="45">
        <v>3993</v>
      </c>
      <c r="K43" s="25"/>
    </row>
    <row r="44" spans="1:11" ht="18" customHeight="1" x14ac:dyDescent="0.2">
      <c r="B44" s="22">
        <v>8400</v>
      </c>
      <c r="C44" s="99" t="str">
        <f>_xlfn.XLOOKUP(B44,'H 3 aanwijzingen'!$A$19:$A$99,'H 3 aanwijzingen'!$B$19:$B$99,"",1)</f>
        <v>Omzet hoog tarief omzetbelasting</v>
      </c>
      <c r="D44" s="100"/>
      <c r="E44" s="101"/>
      <c r="F44" s="23"/>
      <c r="G44" s="125" t="s">
        <v>209</v>
      </c>
      <c r="H44" s="125"/>
      <c r="I44" s="125"/>
      <c r="J44" s="45"/>
      <c r="K44" s="45">
        <v>1600</v>
      </c>
    </row>
    <row r="45" spans="1:11" ht="18" customHeight="1" x14ac:dyDescent="0.2">
      <c r="B45" s="22">
        <v>8400</v>
      </c>
      <c r="C45" s="99" t="str">
        <f>_xlfn.XLOOKUP(B45,'H 3 aanwijzingen'!$A$19:$A$99,'H 3 aanwijzingen'!$B$19:$B$99,"",1)</f>
        <v>Omzet hoog tarief omzetbelasting</v>
      </c>
      <c r="D45" s="100"/>
      <c r="E45" s="101"/>
      <c r="F45" s="23"/>
      <c r="G45" s="125" t="s">
        <v>209</v>
      </c>
      <c r="H45" s="125"/>
      <c r="I45" s="125"/>
      <c r="J45" s="45"/>
      <c r="K45" s="45">
        <v>1700</v>
      </c>
    </row>
    <row r="46" spans="1:11" ht="18" customHeight="1" x14ac:dyDescent="0.2">
      <c r="B46" s="22">
        <v>1650</v>
      </c>
      <c r="C46" s="99" t="str">
        <f>_xlfn.XLOOKUP(B46,'H 3 aanwijzingen'!$A$19:$A$99,'H 3 aanwijzingen'!$B$19:$B$99,"",1)</f>
        <v>Verschuldigde omzetbelasting hoog</v>
      </c>
      <c r="D46" s="100"/>
      <c r="E46" s="101"/>
      <c r="F46" s="23"/>
      <c r="G46" s="125" t="s">
        <v>209</v>
      </c>
      <c r="H46" s="125"/>
      <c r="I46" s="125"/>
      <c r="J46" s="45"/>
      <c r="K46" s="45">
        <v>693</v>
      </c>
    </row>
    <row r="47" spans="1:11" ht="18" customHeight="1" x14ac:dyDescent="0.2">
      <c r="B47" s="22">
        <v>7000</v>
      </c>
      <c r="C47" s="99" t="str">
        <f>_xlfn.XLOOKUP(B47,'H 3 aanwijzingen'!$A$19:$A$99,'H 3 aanwijzingen'!$B$19:$B$99,"",1)</f>
        <v>Inkoopwaarde van de omzet</v>
      </c>
      <c r="D47" s="100"/>
      <c r="E47" s="101"/>
      <c r="F47" s="23"/>
      <c r="G47" s="125" t="s">
        <v>209</v>
      </c>
      <c r="H47" s="125"/>
      <c r="I47" s="125"/>
      <c r="J47" s="45">
        <v>1300</v>
      </c>
      <c r="K47" s="45"/>
    </row>
    <row r="48" spans="1:11" ht="18" customHeight="1" x14ac:dyDescent="0.2">
      <c r="B48" s="22">
        <v>1350</v>
      </c>
      <c r="C48" s="99" t="str">
        <f>_xlfn.XLOOKUP(B48,'H 3 aanwijzingen'!$A$19:$A$99,'H 3 aanwijzingen'!$B$19:$B$99,"",1)</f>
        <v>Nog te verzenden facturen</v>
      </c>
      <c r="D48" s="100"/>
      <c r="E48" s="101"/>
      <c r="F48" s="23"/>
      <c r="G48" s="106" t="s">
        <v>207</v>
      </c>
      <c r="H48" s="106"/>
      <c r="I48" s="106"/>
      <c r="J48" s="45"/>
      <c r="K48" s="45">
        <v>600</v>
      </c>
    </row>
    <row r="49" spans="1:11" ht="18" customHeight="1" x14ac:dyDescent="0.2">
      <c r="B49" s="22">
        <v>1350</v>
      </c>
      <c r="C49" s="99" t="str">
        <f>_xlfn.XLOOKUP(B49,'H 3 aanwijzingen'!$A$19:$A$99,'H 3 aanwijzingen'!$B$19:$B$99,"",1)</f>
        <v>Nog te verzenden facturen</v>
      </c>
      <c r="D49" s="100"/>
      <c r="E49" s="101"/>
      <c r="F49" s="23"/>
      <c r="G49" s="106" t="s">
        <v>208</v>
      </c>
      <c r="H49" s="106"/>
      <c r="I49" s="106"/>
      <c r="J49" s="45"/>
      <c r="K49" s="45">
        <v>700</v>
      </c>
    </row>
    <row r="50" spans="1:11" ht="18" customHeight="1" x14ac:dyDescent="0.2">
      <c r="B50" s="22"/>
      <c r="C50" s="99" t="str">
        <f>_xlfn.XLOOKUP(B50,'H 3 aanwijzingen'!$A$19:$A$99,'H 3 aanwijzingen'!$B$19:$B$99,"",1)</f>
        <v/>
      </c>
      <c r="D50" s="100"/>
      <c r="E50" s="101"/>
      <c r="F50" s="23"/>
      <c r="G50" s="112"/>
      <c r="H50" s="113"/>
      <c r="I50" s="114"/>
      <c r="J50" s="24"/>
      <c r="K50" s="25"/>
    </row>
    <row r="51" spans="1:11" ht="18" customHeight="1" x14ac:dyDescent="0.2">
      <c r="B51" s="29"/>
      <c r="C51" s="30"/>
      <c r="D51" s="30"/>
      <c r="E51" s="30"/>
      <c r="F51" s="31"/>
      <c r="G51" s="39"/>
      <c r="H51" s="39"/>
      <c r="I51" s="39"/>
      <c r="J51" s="27"/>
      <c r="K51" s="37"/>
    </row>
    <row r="52" spans="1:11" ht="18" customHeight="1" x14ac:dyDescent="0.2">
      <c r="A52" s="5" t="s">
        <v>14</v>
      </c>
      <c r="B52" s="5" t="s">
        <v>251</v>
      </c>
    </row>
    <row r="53" spans="1:11" ht="15.75" x14ac:dyDescent="0.2">
      <c r="B53" s="82" t="s">
        <v>21</v>
      </c>
      <c r="C53" s="83"/>
      <c r="D53" s="83"/>
      <c r="E53" s="83"/>
      <c r="F53" s="83"/>
      <c r="G53" s="84"/>
      <c r="H53" s="84"/>
      <c r="I53" s="84"/>
      <c r="J53" s="84"/>
      <c r="K53" s="28" t="s">
        <v>22</v>
      </c>
    </row>
    <row r="54" spans="1:11" x14ac:dyDescent="0.2">
      <c r="B54" s="86" t="s">
        <v>23</v>
      </c>
      <c r="C54" s="87"/>
      <c r="D54" s="87"/>
      <c r="E54" s="88"/>
      <c r="F54" s="89" t="s">
        <v>19</v>
      </c>
      <c r="G54" s="91" t="s">
        <v>6</v>
      </c>
      <c r="H54" s="92"/>
      <c r="I54" s="93"/>
      <c r="J54" s="97" t="s">
        <v>11</v>
      </c>
      <c r="K54" s="110" t="s">
        <v>12</v>
      </c>
    </row>
    <row r="55" spans="1:11" ht="18" customHeight="1" x14ac:dyDescent="0.2">
      <c r="B55" s="42" t="s">
        <v>85</v>
      </c>
      <c r="C55" s="21" t="s">
        <v>86</v>
      </c>
      <c r="D55" s="21"/>
      <c r="E55" s="43"/>
      <c r="F55" s="90"/>
      <c r="G55" s="94"/>
      <c r="H55" s="95"/>
      <c r="I55" s="96"/>
      <c r="J55" s="98"/>
      <c r="K55" s="111"/>
    </row>
    <row r="56" spans="1:11" ht="18" customHeight="1" x14ac:dyDescent="0.2">
      <c r="B56" s="22">
        <v>1370</v>
      </c>
      <c r="C56" s="99" t="str">
        <f>_xlfn.XLOOKUP(B56,'H 3 aanwijzingen'!$A$19:$A$99,'H 3 aanwijzingen'!$B$19:$B$99,"",1)</f>
        <v>Te verzenden creditnota's</v>
      </c>
      <c r="D56" s="100"/>
      <c r="E56" s="101"/>
      <c r="F56" s="44"/>
      <c r="G56" s="125" t="s">
        <v>210</v>
      </c>
      <c r="H56" s="125"/>
      <c r="I56" s="125"/>
      <c r="K56" s="45">
        <v>120</v>
      </c>
    </row>
    <row r="57" spans="1:11" ht="18" customHeight="1" x14ac:dyDescent="0.2">
      <c r="B57" s="22">
        <v>3000</v>
      </c>
      <c r="C57" s="99" t="str">
        <f>_xlfn.XLOOKUP(B57,'H 3 aanwijzingen'!$A$19:$A$99,'H 3 aanwijzingen'!$B$19:$B$99,"",1)</f>
        <v>Voorraad goederen</v>
      </c>
      <c r="D57" s="100"/>
      <c r="E57" s="101"/>
      <c r="F57" s="44">
        <v>30020</v>
      </c>
      <c r="G57" s="125" t="s">
        <v>211</v>
      </c>
      <c r="H57" s="125"/>
      <c r="I57" s="125"/>
      <c r="J57" s="45">
        <v>120</v>
      </c>
      <c r="K57" s="48"/>
    </row>
    <row r="58" spans="1:11" ht="18" customHeight="1" x14ac:dyDescent="0.2">
      <c r="B58" s="22"/>
      <c r="C58" s="99" t="str">
        <f>_xlfn.XLOOKUP(B58,'H 3 aanwijzingen'!$A$19:$A$99,'H 3 aanwijzingen'!$B$19:$B$99,"",1)</f>
        <v/>
      </c>
      <c r="D58" s="100"/>
      <c r="E58" s="101"/>
      <c r="F58" s="23"/>
      <c r="G58" s="112"/>
      <c r="H58" s="113"/>
      <c r="I58" s="114"/>
      <c r="J58" s="24"/>
      <c r="K58" s="25"/>
    </row>
    <row r="59" spans="1:11" ht="18" customHeight="1" x14ac:dyDescent="0.2">
      <c r="B59" s="29"/>
      <c r="C59" s="30"/>
      <c r="D59" s="30"/>
      <c r="E59" s="30"/>
      <c r="F59" s="31"/>
      <c r="G59" s="39"/>
      <c r="H59" s="39"/>
      <c r="I59" s="39"/>
      <c r="J59" s="27"/>
      <c r="K59" s="37"/>
    </row>
    <row r="60" spans="1:11" ht="18" customHeight="1" x14ac:dyDescent="0.2">
      <c r="A60" s="5" t="s">
        <v>15</v>
      </c>
      <c r="B60" s="2" t="s">
        <v>154</v>
      </c>
    </row>
    <row r="61" spans="1:11" ht="15.75" x14ac:dyDescent="0.2">
      <c r="B61" s="82" t="s">
        <v>21</v>
      </c>
      <c r="C61" s="83"/>
      <c r="D61" s="83"/>
      <c r="E61" s="83"/>
      <c r="F61" s="83"/>
      <c r="G61" s="84"/>
      <c r="H61" s="84"/>
      <c r="I61" s="84"/>
      <c r="J61" s="84"/>
      <c r="K61" s="28" t="s">
        <v>22</v>
      </c>
    </row>
    <row r="62" spans="1:11" x14ac:dyDescent="0.2">
      <c r="B62" s="86" t="s">
        <v>23</v>
      </c>
      <c r="C62" s="87"/>
      <c r="D62" s="87"/>
      <c r="E62" s="88"/>
      <c r="F62" s="89" t="s">
        <v>19</v>
      </c>
      <c r="G62" s="91" t="s">
        <v>6</v>
      </c>
      <c r="H62" s="92"/>
      <c r="I62" s="93"/>
      <c r="J62" s="97" t="s">
        <v>11</v>
      </c>
      <c r="K62" s="110" t="s">
        <v>12</v>
      </c>
    </row>
    <row r="63" spans="1:11" ht="18" customHeight="1" x14ac:dyDescent="0.2">
      <c r="B63" s="42" t="s">
        <v>85</v>
      </c>
      <c r="C63" s="21" t="s">
        <v>86</v>
      </c>
      <c r="D63" s="21"/>
      <c r="E63" s="43"/>
      <c r="F63" s="90"/>
      <c r="G63" s="94"/>
      <c r="H63" s="95"/>
      <c r="I63" s="96"/>
      <c r="J63" s="98"/>
      <c r="K63" s="111"/>
    </row>
    <row r="64" spans="1:11" ht="18" customHeight="1" x14ac:dyDescent="0.2">
      <c r="B64" s="22">
        <v>1100</v>
      </c>
      <c r="C64" s="99" t="str">
        <f>_xlfn.XLOOKUP(B64,'H 3 aanwijzingen'!$A$19:$A$99,'H 3 aanwijzingen'!$B$19:$B$99,"",1)</f>
        <v>Debiteuren</v>
      </c>
      <c r="D64" s="100"/>
      <c r="E64" s="101"/>
      <c r="F64" s="23">
        <v>11111</v>
      </c>
      <c r="G64" s="125" t="s">
        <v>212</v>
      </c>
      <c r="H64" s="125"/>
      <c r="I64" s="125"/>
      <c r="J64" s="45"/>
      <c r="K64" s="45">
        <v>387.2</v>
      </c>
    </row>
    <row r="65" spans="2:11" ht="18" customHeight="1" x14ac:dyDescent="0.2">
      <c r="B65" s="22">
        <v>8400</v>
      </c>
      <c r="C65" s="99" t="str">
        <f>_xlfn.XLOOKUP(B65,'H 3 aanwijzingen'!$A$19:$A$99,'H 3 aanwijzingen'!$B$19:$B$99,"",1)</f>
        <v>Omzet hoog tarief omzetbelasting</v>
      </c>
      <c r="D65" s="100"/>
      <c r="E65" s="101"/>
      <c r="F65" s="23"/>
      <c r="G65" s="125" t="s">
        <v>210</v>
      </c>
      <c r="H65" s="125"/>
      <c r="I65" s="125"/>
      <c r="J65" s="47">
        <v>320</v>
      </c>
      <c r="K65" s="47"/>
    </row>
    <row r="66" spans="2:11" ht="18" customHeight="1" x14ac:dyDescent="0.2">
      <c r="B66" s="22">
        <v>1650</v>
      </c>
      <c r="C66" s="99" t="str">
        <f>_xlfn.XLOOKUP(B66,'H 3 aanwijzingen'!$A$19:$A$99,'H 3 aanwijzingen'!$B$19:$B$99,"",1)</f>
        <v>Verschuldigde omzetbelasting hoog</v>
      </c>
      <c r="D66" s="100"/>
      <c r="E66" s="101"/>
      <c r="F66" s="23"/>
      <c r="G66" s="125" t="s">
        <v>213</v>
      </c>
      <c r="H66" s="125"/>
      <c r="I66" s="125"/>
      <c r="J66" s="75">
        <v>67.2</v>
      </c>
      <c r="K66" s="48"/>
    </row>
    <row r="67" spans="2:11" ht="18" customHeight="1" x14ac:dyDescent="0.2">
      <c r="B67" s="22">
        <v>1370</v>
      </c>
      <c r="C67" s="99" t="str">
        <f>_xlfn.XLOOKUP(B67,'H 3 aanwijzingen'!$A$19:$A$99,'H 3 aanwijzingen'!$B$19:$B$99,"",1)</f>
        <v>Te verzenden creditnota's</v>
      </c>
      <c r="D67" s="100"/>
      <c r="E67" s="101"/>
      <c r="F67" s="23"/>
      <c r="G67" s="125" t="s">
        <v>210</v>
      </c>
      <c r="H67" s="125"/>
      <c r="I67" s="125"/>
      <c r="J67" s="45">
        <v>120</v>
      </c>
      <c r="K67" s="48"/>
    </row>
    <row r="68" spans="2:11" ht="18" customHeight="1" x14ac:dyDescent="0.2">
      <c r="B68" s="22">
        <v>7000</v>
      </c>
      <c r="C68" s="99" t="str">
        <f>_xlfn.XLOOKUP(B68,'H 3 aanwijzingen'!$A$19:$A$99,'H 3 aanwijzingen'!$B$19:$B$99,"",1)</f>
        <v>Inkoopwaarde van de omzet</v>
      </c>
      <c r="D68" s="100"/>
      <c r="E68" s="101"/>
      <c r="F68" s="23"/>
      <c r="G68" s="125" t="s">
        <v>210</v>
      </c>
      <c r="H68" s="125"/>
      <c r="I68" s="125"/>
      <c r="J68" s="48"/>
      <c r="K68" s="51">
        <v>120</v>
      </c>
    </row>
    <row r="69" spans="2:11" ht="18" customHeight="1" x14ac:dyDescent="0.2">
      <c r="B69" s="22"/>
      <c r="C69" s="99" t="str">
        <f>_xlfn.XLOOKUP(B69,'H 3 aanwijzingen'!$A$19:$A$99,'H 3 aanwijzingen'!$B$19:$B$99,"",1)</f>
        <v/>
      </c>
      <c r="D69" s="100"/>
      <c r="E69" s="101"/>
      <c r="F69" s="23"/>
      <c r="G69" s="112"/>
      <c r="H69" s="113"/>
      <c r="I69" s="114"/>
      <c r="J69" s="24"/>
      <c r="K69" s="25"/>
    </row>
    <row r="70" spans="2:11" ht="18" customHeight="1" x14ac:dyDescent="0.2">
      <c r="B70" s="15"/>
      <c r="C70" s="16"/>
      <c r="D70" s="16"/>
      <c r="E70" s="35"/>
      <c r="F70" s="35"/>
      <c r="G70" s="17"/>
      <c r="H70" s="17"/>
      <c r="I70" s="17"/>
      <c r="J70" s="36"/>
    </row>
  </sheetData>
  <mergeCells count="106">
    <mergeCell ref="K62:K63"/>
    <mergeCell ref="C64:E64"/>
    <mergeCell ref="G65:I65"/>
    <mergeCell ref="G66:I66"/>
    <mergeCell ref="G67:I67"/>
    <mergeCell ref="G68:I68"/>
    <mergeCell ref="C65:E65"/>
    <mergeCell ref="C66:E66"/>
    <mergeCell ref="C67:E67"/>
    <mergeCell ref="C68:E68"/>
    <mergeCell ref="J62:J63"/>
    <mergeCell ref="C69:E69"/>
    <mergeCell ref="G69:I69"/>
    <mergeCell ref="B62:E62"/>
    <mergeCell ref="F62:F63"/>
    <mergeCell ref="G62:I63"/>
    <mergeCell ref="K54:K55"/>
    <mergeCell ref="K41:K42"/>
    <mergeCell ref="C43:E43"/>
    <mergeCell ref="C44:E44"/>
    <mergeCell ref="C45:E45"/>
    <mergeCell ref="C46:E46"/>
    <mergeCell ref="G43:I43"/>
    <mergeCell ref="G44:I44"/>
    <mergeCell ref="G45:I45"/>
    <mergeCell ref="G56:I56"/>
    <mergeCell ref="G57:I57"/>
    <mergeCell ref="B61:J61"/>
    <mergeCell ref="G64:I64"/>
    <mergeCell ref="C56:E56"/>
    <mergeCell ref="C57:E57"/>
    <mergeCell ref="C58:E58"/>
    <mergeCell ref="G58:I58"/>
    <mergeCell ref="G47:I47"/>
    <mergeCell ref="G48:I48"/>
    <mergeCell ref="G33:I33"/>
    <mergeCell ref="G46:I46"/>
    <mergeCell ref="G34:I34"/>
    <mergeCell ref="G35:I35"/>
    <mergeCell ref="G36:I36"/>
    <mergeCell ref="J31:J32"/>
    <mergeCell ref="K31:K32"/>
    <mergeCell ref="C33:E33"/>
    <mergeCell ref="C34:E34"/>
    <mergeCell ref="C35:E35"/>
    <mergeCell ref="C36:E36"/>
    <mergeCell ref="C37:E37"/>
    <mergeCell ref="G37:I37"/>
    <mergeCell ref="B41:E41"/>
    <mergeCell ref="F41:F42"/>
    <mergeCell ref="G41:I42"/>
    <mergeCell ref="B31:E31"/>
    <mergeCell ref="F31:F32"/>
    <mergeCell ref="G31:I32"/>
    <mergeCell ref="B40:J40"/>
    <mergeCell ref="J41:J42"/>
    <mergeCell ref="K16:K17"/>
    <mergeCell ref="C18:E18"/>
    <mergeCell ref="C19:E19"/>
    <mergeCell ref="C20:E20"/>
    <mergeCell ref="C21:E21"/>
    <mergeCell ref="C22:E22"/>
    <mergeCell ref="K6:K7"/>
    <mergeCell ref="C8:E8"/>
    <mergeCell ref="C9:E9"/>
    <mergeCell ref="C10:E10"/>
    <mergeCell ref="C11:E11"/>
    <mergeCell ref="C12:E12"/>
    <mergeCell ref="G12:I12"/>
    <mergeCell ref="B6:E6"/>
    <mergeCell ref="F6:F7"/>
    <mergeCell ref="G6:I7"/>
    <mergeCell ref="B16:E16"/>
    <mergeCell ref="F16:F17"/>
    <mergeCell ref="G16:I17"/>
    <mergeCell ref="G20:I20"/>
    <mergeCell ref="G21:I21"/>
    <mergeCell ref="G22:I22"/>
    <mergeCell ref="G49:I49"/>
    <mergeCell ref="B53:J53"/>
    <mergeCell ref="C47:E47"/>
    <mergeCell ref="C48:E48"/>
    <mergeCell ref="C49:E49"/>
    <mergeCell ref="C50:E50"/>
    <mergeCell ref="G50:I50"/>
    <mergeCell ref="B54:E54"/>
    <mergeCell ref="F54:F55"/>
    <mergeCell ref="G54:I55"/>
    <mergeCell ref="J54:J55"/>
    <mergeCell ref="B5:J5"/>
    <mergeCell ref="G8:I8"/>
    <mergeCell ref="G9:I9"/>
    <mergeCell ref="G10:I10"/>
    <mergeCell ref="J6:J7"/>
    <mergeCell ref="G24:I24"/>
    <mergeCell ref="B30:J30"/>
    <mergeCell ref="C23:E23"/>
    <mergeCell ref="C24:E24"/>
    <mergeCell ref="C25:E25"/>
    <mergeCell ref="G25:I25"/>
    <mergeCell ref="G11:I11"/>
    <mergeCell ref="B15:J15"/>
    <mergeCell ref="G18:I18"/>
    <mergeCell ref="G19:I19"/>
    <mergeCell ref="J16:J17"/>
    <mergeCell ref="G23:I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27D4F-FDC6-4F5D-BD7E-37026F9650F3}">
  <dimension ref="A1:K44"/>
  <sheetViews>
    <sheetView showGridLines="0" workbookViewId="0">
      <selection sqref="A1:XFD1048576"/>
    </sheetView>
  </sheetViews>
  <sheetFormatPr defaultColWidth="8.85546875" defaultRowHeight="15" x14ac:dyDescent="0.2"/>
  <cols>
    <col min="1" max="1" width="2.85546875" style="5" customWidth="1"/>
    <col min="2" max="2" width="13.5703125" style="5" customWidth="1"/>
    <col min="3" max="4" width="12.7109375" style="5" customWidth="1"/>
    <col min="5" max="5" width="12" style="5" customWidth="1"/>
    <col min="6" max="6" width="13" style="5" customWidth="1"/>
    <col min="7" max="7" width="11.42578125" style="5" customWidth="1"/>
    <col min="8" max="8" width="13" style="5" customWidth="1"/>
    <col min="9" max="9" width="13.42578125" style="5" customWidth="1"/>
    <col min="10" max="10" width="12.5703125" style="5" customWidth="1"/>
    <col min="11" max="11" width="13" style="5" customWidth="1"/>
    <col min="12" max="12" width="10.7109375" style="5" customWidth="1"/>
    <col min="13" max="13" width="2.42578125" style="5" customWidth="1"/>
    <col min="14" max="16384" width="8.85546875" style="5"/>
  </cols>
  <sheetData>
    <row r="1" spans="1:11" ht="15.75" x14ac:dyDescent="0.2">
      <c r="B1" s="1" t="s">
        <v>168</v>
      </c>
      <c r="D1" s="1" t="s">
        <v>155</v>
      </c>
    </row>
    <row r="2" spans="1:11" ht="15.75" x14ac:dyDescent="0.2">
      <c r="B2" s="1"/>
      <c r="D2" s="1"/>
    </row>
    <row r="3" spans="1:11" ht="15.75" x14ac:dyDescent="0.2">
      <c r="B3" s="1" t="s">
        <v>156</v>
      </c>
    </row>
    <row r="4" spans="1:11" x14ac:dyDescent="0.2">
      <c r="A4" s="5" t="s">
        <v>13</v>
      </c>
      <c r="B4" s="2" t="s">
        <v>157</v>
      </c>
    </row>
    <row r="5" spans="1:11" ht="15.75" x14ac:dyDescent="0.2">
      <c r="B5" s="82" t="s">
        <v>21</v>
      </c>
      <c r="C5" s="83"/>
      <c r="D5" s="83"/>
      <c r="E5" s="83"/>
      <c r="F5" s="83"/>
      <c r="G5" s="84"/>
      <c r="H5" s="84"/>
      <c r="I5" s="84"/>
      <c r="J5" s="84"/>
      <c r="K5" s="28" t="s">
        <v>22</v>
      </c>
    </row>
    <row r="6" spans="1:11" x14ac:dyDescent="0.2">
      <c r="B6" s="86" t="s">
        <v>23</v>
      </c>
      <c r="C6" s="87"/>
      <c r="D6" s="87"/>
      <c r="E6" s="88"/>
      <c r="F6" s="89" t="s">
        <v>19</v>
      </c>
      <c r="G6" s="91" t="s">
        <v>6</v>
      </c>
      <c r="H6" s="92"/>
      <c r="I6" s="93"/>
      <c r="J6" s="97" t="s">
        <v>11</v>
      </c>
      <c r="K6" s="110" t="s">
        <v>12</v>
      </c>
    </row>
    <row r="7" spans="1:11" ht="18" customHeight="1" x14ac:dyDescent="0.2">
      <c r="B7" s="42" t="s">
        <v>85</v>
      </c>
      <c r="C7" s="21" t="s">
        <v>86</v>
      </c>
      <c r="D7" s="21"/>
      <c r="E7" s="43"/>
      <c r="F7" s="90"/>
      <c r="G7" s="94"/>
      <c r="H7" s="95"/>
      <c r="I7" s="96"/>
      <c r="J7" s="98"/>
      <c r="K7" s="111"/>
    </row>
    <row r="8" spans="1:11" ht="18" customHeight="1" x14ac:dyDescent="0.2">
      <c r="B8" s="22">
        <v>1100</v>
      </c>
      <c r="C8" s="99" t="str">
        <f>_xlfn.XLOOKUP(B8,'H 3 aanwijzingen'!$A$19:$A$99,'H 3 aanwijzingen'!$B$19:$B$99,"",1)</f>
        <v>Debiteuren</v>
      </c>
      <c r="D8" s="100"/>
      <c r="E8" s="101"/>
      <c r="F8" s="23">
        <v>11012</v>
      </c>
      <c r="G8" s="106" t="s">
        <v>214</v>
      </c>
      <c r="H8" s="106"/>
      <c r="I8" s="106"/>
      <c r="J8" s="45">
        <v>2904</v>
      </c>
      <c r="K8" s="45"/>
    </row>
    <row r="9" spans="1:11" ht="18" customHeight="1" x14ac:dyDescent="0.2">
      <c r="B9" s="22">
        <v>8400</v>
      </c>
      <c r="C9" s="99" t="str">
        <f>_xlfn.XLOOKUP(B9,'H 3 aanwijzingen'!$A$19:$A$99,'H 3 aanwijzingen'!$B$19:$B$99,"",1)</f>
        <v>Omzet hoog tarief omzetbelasting</v>
      </c>
      <c r="D9" s="100"/>
      <c r="E9" s="101"/>
      <c r="F9" s="23"/>
      <c r="G9" s="103" t="s">
        <v>215</v>
      </c>
      <c r="H9" s="104"/>
      <c r="I9" s="105"/>
      <c r="J9" s="45"/>
      <c r="K9" s="45">
        <v>1600</v>
      </c>
    </row>
    <row r="10" spans="1:11" ht="18" customHeight="1" x14ac:dyDescent="0.2">
      <c r="B10" s="22">
        <v>8400</v>
      </c>
      <c r="C10" s="99" t="str">
        <f>_xlfn.XLOOKUP(B10,'H 3 aanwijzingen'!$A$19:$A$99,'H 3 aanwijzingen'!$B$19:$B$99,"",1)</f>
        <v>Omzet hoog tarief omzetbelasting</v>
      </c>
      <c r="D10" s="100"/>
      <c r="E10" s="101"/>
      <c r="F10" s="23"/>
      <c r="G10" s="103" t="s">
        <v>215</v>
      </c>
      <c r="H10" s="104"/>
      <c r="I10" s="105"/>
      <c r="J10" s="45"/>
      <c r="K10" s="45">
        <v>800</v>
      </c>
    </row>
    <row r="11" spans="1:11" ht="18" customHeight="1" x14ac:dyDescent="0.2">
      <c r="B11" s="22">
        <v>1650</v>
      </c>
      <c r="C11" s="99" t="str">
        <f>_xlfn.XLOOKUP(B11,'H 3 aanwijzingen'!$A$19:$A$99,'H 3 aanwijzingen'!$B$19:$B$99,"",1)</f>
        <v>Verschuldigde omzetbelasting hoog</v>
      </c>
      <c r="D11" s="100"/>
      <c r="E11" s="101"/>
      <c r="F11" s="23"/>
      <c r="G11" s="103" t="s">
        <v>215</v>
      </c>
      <c r="H11" s="104"/>
      <c r="I11" s="105"/>
      <c r="J11" s="45"/>
      <c r="K11" s="45">
        <v>504</v>
      </c>
    </row>
    <row r="12" spans="1:11" ht="18" customHeight="1" x14ac:dyDescent="0.2">
      <c r="B12" s="22">
        <v>7000</v>
      </c>
      <c r="C12" s="99" t="str">
        <f>_xlfn.XLOOKUP(B12,'H 3 aanwijzingen'!$A$19:$A$99,'H 3 aanwijzingen'!$B$19:$B$99,"",1)</f>
        <v>Inkoopwaarde van de omzet</v>
      </c>
      <c r="D12" s="100"/>
      <c r="E12" s="101"/>
      <c r="F12" s="23"/>
      <c r="G12" s="103" t="s">
        <v>215</v>
      </c>
      <c r="H12" s="104"/>
      <c r="I12" s="105"/>
      <c r="J12" s="45">
        <v>1220</v>
      </c>
      <c r="K12" s="45"/>
    </row>
    <row r="13" spans="1:11" ht="18" customHeight="1" x14ac:dyDescent="0.2">
      <c r="B13" s="22">
        <v>3200</v>
      </c>
      <c r="C13" s="99" t="str">
        <f>_xlfn.XLOOKUP(B13,'H 3 aanwijzingen'!$A$19:$A$99,'H 3 aanwijzingen'!$B$19:$B$99,"",1)</f>
        <v>Nog te verzenden goederen</v>
      </c>
      <c r="D13" s="100"/>
      <c r="E13" s="101"/>
      <c r="F13" s="23"/>
      <c r="G13" s="103" t="s">
        <v>216</v>
      </c>
      <c r="H13" s="104"/>
      <c r="I13" s="105"/>
      <c r="J13" s="45"/>
      <c r="K13" s="45">
        <v>900</v>
      </c>
    </row>
    <row r="14" spans="1:11" ht="18" customHeight="1" x14ac:dyDescent="0.2">
      <c r="B14" s="22">
        <v>3200</v>
      </c>
      <c r="C14" s="99" t="str">
        <f>_xlfn.XLOOKUP(B14,'H 3 aanwijzingen'!$A$19:$A$99,'H 3 aanwijzingen'!$B$19:$B$99,"",1)</f>
        <v>Nog te verzenden goederen</v>
      </c>
      <c r="D14" s="100"/>
      <c r="E14" s="101"/>
      <c r="F14" s="23"/>
      <c r="G14" s="106" t="s">
        <v>217</v>
      </c>
      <c r="H14" s="106"/>
      <c r="I14" s="106"/>
      <c r="J14" s="45"/>
      <c r="K14" s="45">
        <v>320</v>
      </c>
    </row>
    <row r="15" spans="1:11" ht="18" customHeight="1" x14ac:dyDescent="0.2">
      <c r="B15" s="22"/>
      <c r="C15" s="99" t="str">
        <f>_xlfn.XLOOKUP(B15,'H 3 aanwijzingen'!$A$19:$A$99,'H 3 aanwijzingen'!$B$19:$B$99,"",1)</f>
        <v/>
      </c>
      <c r="D15" s="100"/>
      <c r="E15" s="101"/>
      <c r="F15" s="23"/>
      <c r="G15" s="112"/>
      <c r="H15" s="113"/>
      <c r="I15" s="114"/>
      <c r="J15" s="24"/>
      <c r="K15" s="25"/>
    </row>
    <row r="17" spans="1:11" ht="18" customHeight="1" x14ac:dyDescent="0.2">
      <c r="A17" s="5" t="s">
        <v>17</v>
      </c>
      <c r="B17" s="2" t="s">
        <v>252</v>
      </c>
    </row>
    <row r="18" spans="1:11" ht="18" customHeight="1" x14ac:dyDescent="0.2">
      <c r="B18" s="82" t="s">
        <v>21</v>
      </c>
      <c r="C18" s="83"/>
      <c r="D18" s="83"/>
      <c r="E18" s="83"/>
      <c r="F18" s="83"/>
      <c r="G18" s="84"/>
      <c r="H18" s="84"/>
      <c r="I18" s="84"/>
      <c r="J18" s="84"/>
      <c r="K18" s="28" t="s">
        <v>22</v>
      </c>
    </row>
    <row r="19" spans="1:11" ht="18" customHeight="1" x14ac:dyDescent="0.2">
      <c r="B19" s="86" t="s">
        <v>23</v>
      </c>
      <c r="C19" s="87"/>
      <c r="D19" s="87"/>
      <c r="E19" s="88"/>
      <c r="F19" s="89" t="s">
        <v>19</v>
      </c>
      <c r="G19" s="91" t="s">
        <v>6</v>
      </c>
      <c r="H19" s="92"/>
      <c r="I19" s="93"/>
      <c r="J19" s="97" t="s">
        <v>11</v>
      </c>
      <c r="K19" s="110" t="s">
        <v>12</v>
      </c>
    </row>
    <row r="20" spans="1:11" ht="18" customHeight="1" x14ac:dyDescent="0.2">
      <c r="B20" s="42" t="s">
        <v>85</v>
      </c>
      <c r="C20" s="21" t="s">
        <v>86</v>
      </c>
      <c r="D20" s="21"/>
      <c r="E20" s="43"/>
      <c r="F20" s="90"/>
      <c r="G20" s="94"/>
      <c r="H20" s="95"/>
      <c r="I20" s="96"/>
      <c r="J20" s="98"/>
      <c r="K20" s="111"/>
    </row>
    <row r="21" spans="1:11" ht="18" customHeight="1" x14ac:dyDescent="0.2">
      <c r="B21" s="22">
        <v>3200</v>
      </c>
      <c r="C21" s="99" t="str">
        <f>_xlfn.XLOOKUP(B21,'H 3 aanwijzingen'!$A$19:$A$99,'H 3 aanwijzingen'!$B$19:$B$99,"",1)</f>
        <v>Nog te verzenden goederen</v>
      </c>
      <c r="D21" s="100"/>
      <c r="E21" s="101"/>
      <c r="F21" s="44"/>
      <c r="G21" s="103" t="s">
        <v>216</v>
      </c>
      <c r="H21" s="104"/>
      <c r="I21" s="105"/>
      <c r="J21" s="45">
        <v>900</v>
      </c>
      <c r="K21" s="45"/>
    </row>
    <row r="22" spans="1:11" ht="18" customHeight="1" x14ac:dyDescent="0.2">
      <c r="B22" s="22">
        <v>3200</v>
      </c>
      <c r="C22" s="99" t="str">
        <f>_xlfn.XLOOKUP(B22,'H 3 aanwijzingen'!$A$19:$A$99,'H 3 aanwijzingen'!$B$19:$B$99,"",1)</f>
        <v>Nog te verzenden goederen</v>
      </c>
      <c r="D22" s="100"/>
      <c r="E22" s="101"/>
      <c r="F22" s="44"/>
      <c r="G22" s="106" t="s">
        <v>217</v>
      </c>
      <c r="H22" s="106"/>
      <c r="I22" s="106"/>
      <c r="J22" s="45">
        <v>320</v>
      </c>
      <c r="K22" s="45"/>
    </row>
    <row r="23" spans="1:11" ht="18" customHeight="1" x14ac:dyDescent="0.2">
      <c r="B23" s="22">
        <v>3000</v>
      </c>
      <c r="C23" s="99" t="str">
        <f>_xlfn.XLOOKUP(B23,'H 3 aanwijzingen'!$A$19:$A$99,'H 3 aanwijzingen'!$B$19:$B$99,"",1)</f>
        <v>Voorraad goederen</v>
      </c>
      <c r="D23" s="100"/>
      <c r="E23" s="101"/>
      <c r="F23" s="46">
        <v>30010</v>
      </c>
      <c r="G23" s="115" t="s">
        <v>218</v>
      </c>
      <c r="H23" s="116"/>
      <c r="I23" s="117"/>
      <c r="J23" s="47"/>
      <c r="K23" s="45">
        <v>900</v>
      </c>
    </row>
    <row r="24" spans="1:11" ht="18" customHeight="1" x14ac:dyDescent="0.2">
      <c r="B24" s="22">
        <v>3000</v>
      </c>
      <c r="C24" s="99" t="str">
        <f>_xlfn.XLOOKUP(B24,'H 3 aanwijzingen'!$A$19:$A$99,'H 3 aanwijzingen'!$B$19:$B$99,"",1)</f>
        <v>Voorraad goederen</v>
      </c>
      <c r="D24" s="100"/>
      <c r="E24" s="101"/>
      <c r="F24" s="52">
        <v>30020</v>
      </c>
      <c r="G24" s="125" t="s">
        <v>219</v>
      </c>
      <c r="H24" s="125"/>
      <c r="I24" s="125"/>
      <c r="J24" s="45"/>
      <c r="K24" s="45">
        <v>320</v>
      </c>
    </row>
    <row r="25" spans="1:11" ht="18" customHeight="1" x14ac:dyDescent="0.2">
      <c r="B25" s="22"/>
      <c r="C25" s="99" t="str">
        <f>_xlfn.XLOOKUP(B25,'H 3 aanwijzingen'!$A$19:$A$99,'H 3 aanwijzingen'!$B$19:$B$99,"",1)</f>
        <v/>
      </c>
      <c r="D25" s="100"/>
      <c r="E25" s="101"/>
      <c r="F25" s="23"/>
      <c r="G25" s="112"/>
      <c r="H25" s="113"/>
      <c r="I25" s="114"/>
      <c r="J25" s="24"/>
      <c r="K25" s="25"/>
    </row>
    <row r="26" spans="1:11" ht="18" customHeight="1" x14ac:dyDescent="0.2">
      <c r="B26" s="29"/>
      <c r="C26" s="30"/>
      <c r="D26" s="30"/>
      <c r="E26" s="30"/>
      <c r="F26" s="31"/>
      <c r="G26" s="39"/>
      <c r="H26" s="39"/>
      <c r="I26" s="39"/>
      <c r="J26" s="27"/>
      <c r="K26" s="37"/>
    </row>
    <row r="27" spans="1:11" ht="18" customHeight="1" x14ac:dyDescent="0.2">
      <c r="A27" s="5" t="s">
        <v>14</v>
      </c>
      <c r="B27" s="2" t="s">
        <v>158</v>
      </c>
    </row>
    <row r="28" spans="1:11" ht="18" customHeight="1" x14ac:dyDescent="0.2">
      <c r="B28" s="82" t="s">
        <v>21</v>
      </c>
      <c r="C28" s="83"/>
      <c r="D28" s="83"/>
      <c r="E28" s="83"/>
      <c r="F28" s="83"/>
      <c r="G28" s="84"/>
      <c r="H28" s="84"/>
      <c r="I28" s="84"/>
      <c r="J28" s="84"/>
      <c r="K28" s="28" t="s">
        <v>22</v>
      </c>
    </row>
    <row r="29" spans="1:11" ht="18" customHeight="1" x14ac:dyDescent="0.2">
      <c r="B29" s="86" t="s">
        <v>23</v>
      </c>
      <c r="C29" s="87"/>
      <c r="D29" s="87"/>
      <c r="E29" s="88"/>
      <c r="F29" s="89" t="s">
        <v>19</v>
      </c>
      <c r="G29" s="91" t="s">
        <v>6</v>
      </c>
      <c r="H29" s="92"/>
      <c r="I29" s="93"/>
      <c r="J29" s="97" t="s">
        <v>11</v>
      </c>
      <c r="K29" s="110" t="s">
        <v>12</v>
      </c>
    </row>
    <row r="30" spans="1:11" ht="18" customHeight="1" x14ac:dyDescent="0.2">
      <c r="B30" s="42" t="s">
        <v>85</v>
      </c>
      <c r="C30" s="21" t="s">
        <v>86</v>
      </c>
      <c r="D30" s="21"/>
      <c r="E30" s="43"/>
      <c r="F30" s="90"/>
      <c r="G30" s="94"/>
      <c r="H30" s="95"/>
      <c r="I30" s="96"/>
      <c r="J30" s="98"/>
      <c r="K30" s="111"/>
    </row>
    <row r="31" spans="1:11" ht="18" customHeight="1" x14ac:dyDescent="0.2">
      <c r="B31" s="22">
        <v>1100</v>
      </c>
      <c r="C31" s="99" t="str">
        <f>_xlfn.XLOOKUP(B31,'H 3 aanwijzingen'!$A$19:$A$99,'H 3 aanwijzingen'!$B$19:$B$99,"",1)</f>
        <v>Debiteuren</v>
      </c>
      <c r="D31" s="100"/>
      <c r="E31" s="101"/>
      <c r="F31" s="23">
        <v>11012</v>
      </c>
      <c r="G31" s="103" t="s">
        <v>220</v>
      </c>
      <c r="H31" s="104"/>
      <c r="I31" s="105"/>
      <c r="J31" s="45"/>
      <c r="K31" s="45">
        <v>242</v>
      </c>
    </row>
    <row r="32" spans="1:11" ht="18" customHeight="1" x14ac:dyDescent="0.2">
      <c r="B32" s="22">
        <v>8400</v>
      </c>
      <c r="C32" s="99" t="str">
        <f>_xlfn.XLOOKUP(B32,'H 3 aanwijzingen'!$A$19:$A$99,'H 3 aanwijzingen'!$B$19:$B$99,"",1)</f>
        <v>Omzet hoog tarief omzetbelasting</v>
      </c>
      <c r="D32" s="100"/>
      <c r="E32" s="101"/>
      <c r="F32" s="23"/>
      <c r="G32" s="106" t="s">
        <v>221</v>
      </c>
      <c r="H32" s="106"/>
      <c r="I32" s="106"/>
      <c r="J32" s="45">
        <v>200</v>
      </c>
      <c r="K32" s="45"/>
    </row>
    <row r="33" spans="1:11" ht="18" customHeight="1" x14ac:dyDescent="0.2">
      <c r="B33" s="22">
        <v>1650</v>
      </c>
      <c r="C33" s="99" t="str">
        <f>_xlfn.XLOOKUP(B33,'H 3 aanwijzingen'!$A$19:$A$99,'H 3 aanwijzingen'!$B$19:$B$99,"",1)</f>
        <v>Verschuldigde omzetbelasting hoog</v>
      </c>
      <c r="D33" s="100"/>
      <c r="E33" s="101"/>
      <c r="F33" s="23"/>
      <c r="G33" s="115" t="s">
        <v>221</v>
      </c>
      <c r="H33" s="116"/>
      <c r="I33" s="117"/>
      <c r="J33" s="47">
        <v>42</v>
      </c>
      <c r="K33" s="45"/>
    </row>
    <row r="34" spans="1:11" ht="18" customHeight="1" x14ac:dyDescent="0.2">
      <c r="B34" s="22">
        <v>7000</v>
      </c>
      <c r="C34" s="99" t="str">
        <f>_xlfn.XLOOKUP(B34,'H 3 aanwijzingen'!$A$19:$A$99,'H 3 aanwijzingen'!$B$19:$B$99,"",1)</f>
        <v>Inkoopwaarde van de omzet</v>
      </c>
      <c r="D34" s="100"/>
      <c r="E34" s="101"/>
      <c r="F34" s="23"/>
      <c r="G34" s="126" t="s">
        <v>221</v>
      </c>
      <c r="H34" s="126"/>
      <c r="I34" s="126"/>
      <c r="J34" s="47"/>
      <c r="K34" s="47">
        <v>80</v>
      </c>
    </row>
    <row r="35" spans="1:11" ht="18" customHeight="1" x14ac:dyDescent="0.2">
      <c r="B35" s="22">
        <v>3250</v>
      </c>
      <c r="C35" s="99" t="str">
        <f>_xlfn.XLOOKUP(B35,'H 3 aanwijzingen'!$A$19:$A$99,'H 3 aanwijzingen'!$B$19:$B$99,"",1)</f>
        <v>Retour te ontvangen goederen</v>
      </c>
      <c r="D35" s="100"/>
      <c r="E35" s="101"/>
      <c r="F35" s="23"/>
      <c r="G35" s="125" t="s">
        <v>222</v>
      </c>
      <c r="H35" s="125"/>
      <c r="I35" s="125"/>
      <c r="J35" s="51">
        <v>80</v>
      </c>
      <c r="K35" s="48"/>
    </row>
    <row r="36" spans="1:11" ht="18" customHeight="1" x14ac:dyDescent="0.2">
      <c r="B36" s="22"/>
      <c r="C36" s="99" t="str">
        <f>_xlfn.XLOOKUP(B36,'H 3 aanwijzingen'!$A$19:$A$99,'H 3 aanwijzingen'!$B$19:$B$99,"",1)</f>
        <v/>
      </c>
      <c r="D36" s="100"/>
      <c r="E36" s="101"/>
      <c r="F36" s="23"/>
      <c r="G36" s="112"/>
      <c r="H36" s="113"/>
      <c r="I36" s="114"/>
      <c r="J36" s="24"/>
      <c r="K36" s="25"/>
    </row>
    <row r="37" spans="1:11" ht="18" customHeight="1" x14ac:dyDescent="0.2">
      <c r="B37" s="29"/>
      <c r="C37" s="30"/>
      <c r="D37" s="30"/>
      <c r="E37" s="30"/>
      <c r="F37" s="31"/>
      <c r="G37" s="39"/>
      <c r="H37" s="39"/>
      <c r="I37" s="39"/>
      <c r="J37" s="27"/>
      <c r="K37" s="37"/>
    </row>
    <row r="38" spans="1:11" ht="18" customHeight="1" x14ac:dyDescent="0.2">
      <c r="A38" s="5" t="s">
        <v>15</v>
      </c>
      <c r="B38" s="2" t="s">
        <v>253</v>
      </c>
    </row>
    <row r="39" spans="1:11" ht="18" customHeight="1" x14ac:dyDescent="0.2">
      <c r="B39" s="82" t="s">
        <v>21</v>
      </c>
      <c r="C39" s="83"/>
      <c r="D39" s="83"/>
      <c r="E39" s="83"/>
      <c r="F39" s="83"/>
      <c r="G39" s="84"/>
      <c r="H39" s="84"/>
      <c r="I39" s="84"/>
      <c r="J39" s="84"/>
      <c r="K39" s="28" t="s">
        <v>22</v>
      </c>
    </row>
    <row r="40" spans="1:11" ht="18" customHeight="1" x14ac:dyDescent="0.2">
      <c r="B40" s="86" t="s">
        <v>23</v>
      </c>
      <c r="C40" s="87"/>
      <c r="D40" s="87"/>
      <c r="E40" s="88"/>
      <c r="F40" s="89" t="s">
        <v>19</v>
      </c>
      <c r="G40" s="91" t="s">
        <v>6</v>
      </c>
      <c r="H40" s="92"/>
      <c r="I40" s="93"/>
      <c r="J40" s="97" t="s">
        <v>11</v>
      </c>
      <c r="K40" s="110" t="s">
        <v>12</v>
      </c>
    </row>
    <row r="41" spans="1:11" ht="18" customHeight="1" x14ac:dyDescent="0.2">
      <c r="B41" s="42" t="s">
        <v>85</v>
      </c>
      <c r="C41" s="21" t="s">
        <v>86</v>
      </c>
      <c r="D41" s="21"/>
      <c r="E41" s="43"/>
      <c r="F41" s="90"/>
      <c r="G41" s="94"/>
      <c r="H41" s="95"/>
      <c r="I41" s="96"/>
      <c r="J41" s="98"/>
      <c r="K41" s="111"/>
    </row>
    <row r="42" spans="1:11" ht="18" customHeight="1" x14ac:dyDescent="0.2">
      <c r="B42" s="22">
        <v>3250</v>
      </c>
      <c r="C42" s="99" t="str">
        <f>_xlfn.XLOOKUP(B42,'H 3 aanwijzingen'!$A$19:$A$99,'H 3 aanwijzingen'!$B$19:$B$99,"",1)</f>
        <v>Retour te ontvangen goederen</v>
      </c>
      <c r="D42" s="100"/>
      <c r="E42" s="101"/>
      <c r="F42" s="23"/>
      <c r="G42" s="125" t="s">
        <v>222</v>
      </c>
      <c r="H42" s="125"/>
      <c r="I42" s="125"/>
      <c r="J42" s="45"/>
      <c r="K42" s="45">
        <v>80</v>
      </c>
    </row>
    <row r="43" spans="1:11" ht="18" customHeight="1" x14ac:dyDescent="0.2">
      <c r="B43" s="22">
        <v>3000</v>
      </c>
      <c r="C43" s="99" t="str">
        <f>_xlfn.XLOOKUP(B43,'H 3 aanwijzingen'!$A$19:$A$99,'H 3 aanwijzingen'!$B$19:$B$99,"",1)</f>
        <v>Voorraad goederen</v>
      </c>
      <c r="D43" s="100"/>
      <c r="E43" s="101"/>
      <c r="F43" s="23">
        <v>30020</v>
      </c>
      <c r="G43" s="125" t="s">
        <v>223</v>
      </c>
      <c r="H43" s="125"/>
      <c r="I43" s="125"/>
      <c r="J43" s="45">
        <v>80</v>
      </c>
      <c r="K43" s="45"/>
    </row>
    <row r="44" spans="1:11" ht="18" customHeight="1" x14ac:dyDescent="0.2">
      <c r="B44" s="22"/>
      <c r="C44" s="99" t="str">
        <f>_xlfn.XLOOKUP(B44,'H 3 aanwijzingen'!$A$19:$A$99,'H 3 aanwijzingen'!$B$19:$B$99,"",1)</f>
        <v/>
      </c>
      <c r="D44" s="100"/>
      <c r="E44" s="101"/>
      <c r="F44" s="23"/>
      <c r="G44" s="112"/>
      <c r="H44" s="113"/>
      <c r="I44" s="114"/>
      <c r="J44" s="24"/>
      <c r="K44" s="25"/>
    </row>
  </sheetData>
  <mergeCells count="68">
    <mergeCell ref="C43:E43"/>
    <mergeCell ref="C44:E44"/>
    <mergeCell ref="G44:I44"/>
    <mergeCell ref="B40:E40"/>
    <mergeCell ref="F40:F41"/>
    <mergeCell ref="G40:I41"/>
    <mergeCell ref="G43:I43"/>
    <mergeCell ref="C36:E36"/>
    <mergeCell ref="G36:I36"/>
    <mergeCell ref="G35:I35"/>
    <mergeCell ref="K40:K41"/>
    <mergeCell ref="C42:E42"/>
    <mergeCell ref="B39:J39"/>
    <mergeCell ref="G42:I42"/>
    <mergeCell ref="J40:J41"/>
    <mergeCell ref="K29:K30"/>
    <mergeCell ref="C31:E31"/>
    <mergeCell ref="C32:E32"/>
    <mergeCell ref="G32:I32"/>
    <mergeCell ref="C33:E33"/>
    <mergeCell ref="K6:K7"/>
    <mergeCell ref="C24:E24"/>
    <mergeCell ref="C15:E15"/>
    <mergeCell ref="C13:E13"/>
    <mergeCell ref="C14:E14"/>
    <mergeCell ref="G13:I13"/>
    <mergeCell ref="B19:E19"/>
    <mergeCell ref="F19:F20"/>
    <mergeCell ref="G19:I20"/>
    <mergeCell ref="K19:K20"/>
    <mergeCell ref="C21:E21"/>
    <mergeCell ref="G21:I21"/>
    <mergeCell ref="C22:E22"/>
    <mergeCell ref="C23:E23"/>
    <mergeCell ref="B18:J18"/>
    <mergeCell ref="G22:I22"/>
    <mergeCell ref="G23:I23"/>
    <mergeCell ref="J19:J20"/>
    <mergeCell ref="B6:E6"/>
    <mergeCell ref="F6:F7"/>
    <mergeCell ref="G6:I7"/>
    <mergeCell ref="J6:J7"/>
    <mergeCell ref="G24:I24"/>
    <mergeCell ref="B28:J28"/>
    <mergeCell ref="G31:I31"/>
    <mergeCell ref="G33:I33"/>
    <mergeCell ref="C25:E25"/>
    <mergeCell ref="G25:I25"/>
    <mergeCell ref="B29:E29"/>
    <mergeCell ref="F29:F30"/>
    <mergeCell ref="G34:I34"/>
    <mergeCell ref="G29:I30"/>
    <mergeCell ref="J29:J30"/>
    <mergeCell ref="C34:E34"/>
    <mergeCell ref="C35:E35"/>
    <mergeCell ref="B5:J5"/>
    <mergeCell ref="G9:I9"/>
    <mergeCell ref="G10:I10"/>
    <mergeCell ref="G15:I15"/>
    <mergeCell ref="C11:E11"/>
    <mergeCell ref="G11:I11"/>
    <mergeCell ref="C12:E12"/>
    <mergeCell ref="G12:I12"/>
    <mergeCell ref="C8:E8"/>
    <mergeCell ref="G8:I8"/>
    <mergeCell ref="C9:E9"/>
    <mergeCell ref="C10:E10"/>
    <mergeCell ref="G14:I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302C-D15A-4829-8402-D47F34BA4515}">
  <dimension ref="B1:K61"/>
  <sheetViews>
    <sheetView showGridLines="0" workbookViewId="0">
      <selection sqref="A1:XFD1048576"/>
    </sheetView>
  </sheetViews>
  <sheetFormatPr defaultColWidth="8.85546875" defaultRowHeight="15" x14ac:dyDescent="0.2"/>
  <cols>
    <col min="1" max="1" width="2.85546875" style="5" customWidth="1"/>
    <col min="2" max="2" width="13.5703125" style="5" customWidth="1"/>
    <col min="3" max="4" width="12.7109375" style="5" customWidth="1"/>
    <col min="5" max="5" width="12" style="5" customWidth="1"/>
    <col min="6" max="6" width="13" style="5" customWidth="1"/>
    <col min="7" max="7" width="11.42578125" style="5" customWidth="1"/>
    <col min="8" max="8" width="13" style="5" customWidth="1"/>
    <col min="9" max="9" width="13.42578125" style="5" customWidth="1"/>
    <col min="10" max="10" width="12.5703125" style="5" customWidth="1"/>
    <col min="11" max="11" width="13" style="5" customWidth="1"/>
    <col min="12" max="12" width="10.7109375" style="5" customWidth="1"/>
    <col min="13" max="13" width="2.42578125" style="5" customWidth="1"/>
    <col min="14" max="16384" width="8.85546875" style="5"/>
  </cols>
  <sheetData>
    <row r="1" spans="2:11" ht="15.75" x14ac:dyDescent="0.2">
      <c r="B1" s="1" t="s">
        <v>168</v>
      </c>
      <c r="D1" s="1" t="s">
        <v>159</v>
      </c>
    </row>
    <row r="2" spans="2:11" ht="15.75" x14ac:dyDescent="0.2">
      <c r="B2" s="1"/>
      <c r="D2" s="1"/>
    </row>
    <row r="3" spans="2:11" ht="15.75" x14ac:dyDescent="0.2">
      <c r="B3" s="1"/>
      <c r="D3" s="1"/>
    </row>
    <row r="4" spans="2:11" ht="15.75" x14ac:dyDescent="0.2">
      <c r="B4" s="1" t="s">
        <v>160</v>
      </c>
    </row>
    <row r="5" spans="2:11" x14ac:dyDescent="0.2">
      <c r="B5" s="2" t="s">
        <v>161</v>
      </c>
    </row>
    <row r="6" spans="2:11" ht="15.75" x14ac:dyDescent="0.2">
      <c r="B6" s="82" t="s">
        <v>21</v>
      </c>
      <c r="C6" s="83"/>
      <c r="D6" s="83"/>
      <c r="E6" s="83"/>
      <c r="F6" s="83"/>
      <c r="G6" s="84"/>
      <c r="H6" s="84"/>
      <c r="I6" s="84"/>
      <c r="J6" s="84"/>
      <c r="K6" s="28" t="s">
        <v>22</v>
      </c>
    </row>
    <row r="7" spans="2:11" x14ac:dyDescent="0.2">
      <c r="B7" s="86" t="s">
        <v>23</v>
      </c>
      <c r="C7" s="87"/>
      <c r="D7" s="87"/>
      <c r="E7" s="88"/>
      <c r="F7" s="89" t="s">
        <v>19</v>
      </c>
      <c r="G7" s="91" t="s">
        <v>6</v>
      </c>
      <c r="H7" s="92"/>
      <c r="I7" s="93"/>
      <c r="J7" s="97" t="s">
        <v>11</v>
      </c>
      <c r="K7" s="110" t="s">
        <v>12</v>
      </c>
    </row>
    <row r="8" spans="2:11" ht="18" customHeight="1" x14ac:dyDescent="0.2">
      <c r="B8" s="42" t="s">
        <v>85</v>
      </c>
      <c r="C8" s="21" t="s">
        <v>86</v>
      </c>
      <c r="D8" s="21"/>
      <c r="E8" s="43"/>
      <c r="F8" s="90"/>
      <c r="G8" s="94"/>
      <c r="H8" s="95"/>
      <c r="I8" s="96"/>
      <c r="J8" s="98"/>
      <c r="K8" s="111"/>
    </row>
    <row r="9" spans="2:11" ht="18" customHeight="1" x14ac:dyDescent="0.2">
      <c r="B9" s="22">
        <v>1100</v>
      </c>
      <c r="C9" s="99" t="str">
        <f>_xlfn.XLOOKUP(B9,'H 3 aanwijzingen'!$A$19:$A$97,'H 3 aanwijzingen'!$B$19:$B$97,"",1)</f>
        <v>Debiteuren</v>
      </c>
      <c r="D9" s="100"/>
      <c r="E9" s="101"/>
      <c r="F9" s="23">
        <v>11079</v>
      </c>
      <c r="G9" s="106" t="s">
        <v>224</v>
      </c>
      <c r="H9" s="106"/>
      <c r="I9" s="106"/>
      <c r="J9" s="45">
        <v>701.8</v>
      </c>
      <c r="K9" s="45"/>
    </row>
    <row r="10" spans="2:11" ht="18" customHeight="1" x14ac:dyDescent="0.2">
      <c r="B10" s="22">
        <v>8400</v>
      </c>
      <c r="C10" s="99" t="str">
        <f>_xlfn.XLOOKUP(B10,'H 3 aanwijzingen'!$A$19:$A$97,'H 3 aanwijzingen'!$B$19:$B$97,"",1)</f>
        <v>Omzet hoog tarief omzetbelasting</v>
      </c>
      <c r="D10" s="100"/>
      <c r="E10" s="101"/>
      <c r="F10" s="23"/>
      <c r="G10" s="103" t="s">
        <v>225</v>
      </c>
      <c r="H10" s="104"/>
      <c r="I10" s="105"/>
      <c r="J10" s="45"/>
      <c r="K10" s="45">
        <v>400</v>
      </c>
    </row>
    <row r="11" spans="2:11" ht="18" customHeight="1" x14ac:dyDescent="0.2">
      <c r="B11" s="22">
        <v>8400</v>
      </c>
      <c r="C11" s="99" t="str">
        <f>_xlfn.XLOOKUP(B11,'H 3 aanwijzingen'!$A$19:$A$97,'H 3 aanwijzingen'!$B$19:$B$97,"",1)</f>
        <v>Omzet hoog tarief omzetbelasting</v>
      </c>
      <c r="D11" s="100"/>
      <c r="E11" s="101"/>
      <c r="F11" s="23"/>
      <c r="G11" s="103" t="s">
        <v>225</v>
      </c>
      <c r="H11" s="104"/>
      <c r="I11" s="105"/>
      <c r="J11" s="45"/>
      <c r="K11" s="45">
        <v>180</v>
      </c>
    </row>
    <row r="12" spans="2:11" ht="18" customHeight="1" x14ac:dyDescent="0.2">
      <c r="B12" s="22">
        <v>1650</v>
      </c>
      <c r="C12" s="99" t="str">
        <f>_xlfn.XLOOKUP(B12,'H 3 aanwijzingen'!$A$19:$A$97,'H 3 aanwijzingen'!$B$19:$B$97,"",1)</f>
        <v>Verschuldigde omzetbelasting hoog</v>
      </c>
      <c r="D12" s="100"/>
      <c r="E12" s="101"/>
      <c r="F12" s="23"/>
      <c r="G12" s="127" t="s">
        <v>225</v>
      </c>
      <c r="H12" s="127"/>
      <c r="I12" s="127"/>
      <c r="J12" s="47"/>
      <c r="K12" s="47">
        <v>121.8</v>
      </c>
    </row>
    <row r="13" spans="2:11" ht="18" customHeight="1" x14ac:dyDescent="0.2">
      <c r="B13" s="22">
        <v>7000</v>
      </c>
      <c r="C13" s="99" t="str">
        <f>_xlfn.XLOOKUP(B13,'H 3 aanwijzingen'!$A$19:$A$97,'H 3 aanwijzingen'!$B$19:$B$97,"",1)</f>
        <v>Inkoopwaarde van de omzet</v>
      </c>
      <c r="D13" s="100"/>
      <c r="E13" s="101"/>
      <c r="F13" s="23"/>
      <c r="G13" s="127" t="s">
        <v>225</v>
      </c>
      <c r="H13" s="127"/>
      <c r="I13" s="127"/>
      <c r="J13" s="51">
        <v>250</v>
      </c>
      <c r="K13" s="48"/>
    </row>
    <row r="14" spans="2:11" ht="18" customHeight="1" x14ac:dyDescent="0.2">
      <c r="B14" s="22">
        <v>3200</v>
      </c>
      <c r="C14" s="99" t="str">
        <f>_xlfn.XLOOKUP(B14,'H 3 aanwijzingen'!$A$19:$A$97,'H 3 aanwijzingen'!$B$19:$B$97,"",1)</f>
        <v>Nog te verzenden goederen</v>
      </c>
      <c r="D14" s="100"/>
      <c r="E14" s="101"/>
      <c r="F14" s="23"/>
      <c r="G14" s="127" t="s">
        <v>226</v>
      </c>
      <c r="H14" s="127"/>
      <c r="I14" s="127"/>
      <c r="J14" s="48"/>
      <c r="K14" s="75">
        <v>175</v>
      </c>
    </row>
    <row r="15" spans="2:11" ht="18" customHeight="1" x14ac:dyDescent="0.2">
      <c r="B15" s="22">
        <v>3200</v>
      </c>
      <c r="C15" s="99" t="str">
        <f>_xlfn.XLOOKUP(B15,'H 3 aanwijzingen'!$A$19:$A$97,'H 3 aanwijzingen'!$B$19:$B$97,"",1)</f>
        <v>Nog te verzenden goederen</v>
      </c>
      <c r="D15" s="100"/>
      <c r="E15" s="101"/>
      <c r="F15" s="23"/>
      <c r="G15" s="106" t="s">
        <v>227</v>
      </c>
      <c r="H15" s="106"/>
      <c r="I15" s="106"/>
      <c r="J15" s="48"/>
      <c r="K15" s="75">
        <v>75</v>
      </c>
    </row>
    <row r="16" spans="2:11" ht="18" customHeight="1" x14ac:dyDescent="0.2">
      <c r="B16" s="22"/>
      <c r="C16" s="99" t="str">
        <f>_xlfn.XLOOKUP(B16,'H 3 aanwijzingen'!$A$19:$A$97,'H 3 aanwijzingen'!$B$19:$B$97,"",1)</f>
        <v/>
      </c>
      <c r="D16" s="100"/>
      <c r="E16" s="101"/>
      <c r="F16" s="23"/>
      <c r="G16" s="112"/>
      <c r="H16" s="113"/>
      <c r="I16" s="114"/>
      <c r="J16" s="24"/>
      <c r="K16" s="25"/>
    </row>
    <row r="17" spans="2:11" ht="18" customHeight="1" x14ac:dyDescent="0.2">
      <c r="B17" s="29"/>
      <c r="C17" s="30"/>
      <c r="D17" s="30"/>
      <c r="E17" s="30"/>
      <c r="F17" s="31"/>
      <c r="G17" s="39"/>
      <c r="H17" s="39"/>
      <c r="I17" s="39"/>
      <c r="J17" s="27"/>
      <c r="K17" s="37"/>
    </row>
    <row r="18" spans="2:11" ht="18" customHeight="1" x14ac:dyDescent="0.2"/>
    <row r="19" spans="2:11" ht="18" customHeight="1" x14ac:dyDescent="0.2">
      <c r="B19" s="1" t="s">
        <v>162</v>
      </c>
    </row>
    <row r="20" spans="2:11" ht="18" customHeight="1" x14ac:dyDescent="0.2">
      <c r="B20" s="5" t="s">
        <v>163</v>
      </c>
    </row>
    <row r="21" spans="2:11" ht="15.75" x14ac:dyDescent="0.2">
      <c r="B21" s="82" t="s">
        <v>21</v>
      </c>
      <c r="C21" s="83"/>
      <c r="D21" s="83"/>
      <c r="E21" s="83"/>
      <c r="F21" s="83"/>
      <c r="G21" s="84"/>
      <c r="H21" s="84"/>
      <c r="I21" s="84"/>
      <c r="J21" s="84"/>
      <c r="K21" s="28" t="s">
        <v>22</v>
      </c>
    </row>
    <row r="22" spans="2:11" x14ac:dyDescent="0.2">
      <c r="B22" s="86" t="s">
        <v>23</v>
      </c>
      <c r="C22" s="87"/>
      <c r="D22" s="87"/>
      <c r="E22" s="88"/>
      <c r="F22" s="89" t="s">
        <v>19</v>
      </c>
      <c r="G22" s="91" t="s">
        <v>6</v>
      </c>
      <c r="H22" s="92"/>
      <c r="I22" s="93"/>
      <c r="J22" s="97" t="s">
        <v>11</v>
      </c>
      <c r="K22" s="110" t="s">
        <v>12</v>
      </c>
    </row>
    <row r="23" spans="2:11" ht="18" customHeight="1" x14ac:dyDescent="0.2">
      <c r="B23" s="42" t="s">
        <v>85</v>
      </c>
      <c r="C23" s="21" t="s">
        <v>86</v>
      </c>
      <c r="D23" s="21"/>
      <c r="E23" s="43"/>
      <c r="F23" s="90"/>
      <c r="G23" s="94"/>
      <c r="H23" s="95"/>
      <c r="I23" s="96"/>
      <c r="J23" s="98"/>
      <c r="K23" s="111"/>
    </row>
    <row r="24" spans="2:11" ht="18" customHeight="1" x14ac:dyDescent="0.2">
      <c r="B24" s="22">
        <v>1100</v>
      </c>
      <c r="C24" s="99" t="str">
        <f>_xlfn.XLOOKUP(B24,'H 3 aanwijzingen'!$A$19:$A$99,'H 3 aanwijzingen'!$B$19:$B$99,"",1)</f>
        <v>Debiteuren</v>
      </c>
      <c r="D24" s="100"/>
      <c r="E24" s="101"/>
      <c r="F24" s="23">
        <v>11079</v>
      </c>
      <c r="G24" s="106" t="s">
        <v>228</v>
      </c>
      <c r="H24" s="106"/>
      <c r="I24" s="106"/>
      <c r="J24" s="45"/>
      <c r="K24" s="45">
        <v>96.8</v>
      </c>
    </row>
    <row r="25" spans="2:11" ht="18" customHeight="1" x14ac:dyDescent="0.2">
      <c r="B25" s="22">
        <v>8400</v>
      </c>
      <c r="C25" s="99" t="str">
        <f>_xlfn.XLOOKUP(B25,'H 3 aanwijzingen'!$A$19:$A$99,'H 3 aanwijzingen'!$B$19:$B$99,"",1)</f>
        <v>Omzet hoog tarief omzetbelasting</v>
      </c>
      <c r="D25" s="100"/>
      <c r="E25" s="101"/>
      <c r="F25" s="23"/>
      <c r="G25" s="103" t="s">
        <v>229</v>
      </c>
      <c r="H25" s="104"/>
      <c r="I25" s="105"/>
      <c r="J25" s="45">
        <v>80</v>
      </c>
      <c r="K25" s="45"/>
    </row>
    <row r="26" spans="2:11" ht="18" customHeight="1" x14ac:dyDescent="0.2">
      <c r="B26" s="22">
        <v>1650</v>
      </c>
      <c r="C26" s="99" t="str">
        <f>_xlfn.XLOOKUP(B26,'H 3 aanwijzingen'!$A$19:$A$99,'H 3 aanwijzingen'!$B$19:$B$99,"",1)</f>
        <v>Verschuldigde omzetbelasting hoog</v>
      </c>
      <c r="D26" s="100"/>
      <c r="E26" s="101"/>
      <c r="F26" s="23"/>
      <c r="G26" s="103" t="str">
        <f>G25</f>
        <v>Horlogerie retour</v>
      </c>
      <c r="H26" s="104"/>
      <c r="I26" s="105"/>
      <c r="J26" s="45">
        <v>16.8</v>
      </c>
      <c r="K26" s="45"/>
    </row>
    <row r="27" spans="2:11" ht="18" customHeight="1" x14ac:dyDescent="0.2">
      <c r="B27" s="22">
        <v>7000</v>
      </c>
      <c r="C27" s="99" t="str">
        <f>_xlfn.XLOOKUP(B27,'H 3 aanwijzingen'!$A$19:$A$99,'H 3 aanwijzingen'!$B$19:$B$99,"",1)</f>
        <v>Inkoopwaarde van de omzet</v>
      </c>
      <c r="D27" s="100"/>
      <c r="E27" s="101"/>
      <c r="F27" s="23"/>
      <c r="G27" s="103" t="str">
        <f>G26</f>
        <v>Horlogerie retour</v>
      </c>
      <c r="H27" s="104"/>
      <c r="I27" s="105"/>
      <c r="J27" s="47"/>
      <c r="K27" s="47">
        <v>35</v>
      </c>
    </row>
    <row r="28" spans="2:11" ht="18" customHeight="1" x14ac:dyDescent="0.2">
      <c r="B28" s="22">
        <v>3250</v>
      </c>
      <c r="C28" s="99" t="str">
        <f>_xlfn.XLOOKUP(B28,'H 3 aanwijzingen'!$A$19:$A$99,'H 3 aanwijzingen'!$B$19:$B$99,"",1)</f>
        <v>Retour te ontvangen goederen</v>
      </c>
      <c r="D28" s="100"/>
      <c r="E28" s="101"/>
      <c r="F28" s="23"/>
      <c r="G28" s="103" t="s">
        <v>230</v>
      </c>
      <c r="H28" s="104"/>
      <c r="I28" s="105"/>
      <c r="J28" s="51">
        <v>35</v>
      </c>
      <c r="K28" s="48"/>
    </row>
    <row r="29" spans="2:11" ht="18" customHeight="1" x14ac:dyDescent="0.2">
      <c r="B29" s="22"/>
      <c r="C29" s="99" t="str">
        <f>_xlfn.XLOOKUP(B29,'H 3 aanwijzingen'!$A$19:$A$99,'H 3 aanwijzingen'!$B$19:$B$99,"",1)</f>
        <v/>
      </c>
      <c r="D29" s="100"/>
      <c r="E29" s="101"/>
      <c r="F29" s="23"/>
      <c r="G29" s="112"/>
      <c r="H29" s="113"/>
      <c r="I29" s="114"/>
      <c r="J29" s="24"/>
      <c r="K29" s="25"/>
    </row>
    <row r="30" spans="2:11" ht="18" customHeight="1" x14ac:dyDescent="0.2">
      <c r="B30" s="29"/>
      <c r="C30" s="30"/>
      <c r="D30" s="30"/>
      <c r="E30" s="30"/>
      <c r="F30" s="31"/>
      <c r="G30" s="39"/>
      <c r="H30" s="39"/>
      <c r="I30" s="39"/>
      <c r="J30" s="27"/>
      <c r="K30" s="37"/>
    </row>
    <row r="31" spans="2:11" ht="18" customHeight="1" x14ac:dyDescent="0.2"/>
    <row r="32" spans="2:11" ht="18" customHeight="1" x14ac:dyDescent="0.2">
      <c r="B32" s="1" t="s">
        <v>164</v>
      </c>
    </row>
    <row r="33" spans="2:11" ht="18" customHeight="1" x14ac:dyDescent="0.2">
      <c r="B33" s="2" t="s">
        <v>254</v>
      </c>
    </row>
    <row r="34" spans="2:11" ht="15.75" x14ac:dyDescent="0.2">
      <c r="B34" s="82" t="s">
        <v>21</v>
      </c>
      <c r="C34" s="83"/>
      <c r="D34" s="83"/>
      <c r="E34" s="83"/>
      <c r="F34" s="83"/>
      <c r="G34" s="84"/>
      <c r="H34" s="84"/>
      <c r="I34" s="84"/>
      <c r="J34" s="84"/>
      <c r="K34" s="28" t="s">
        <v>22</v>
      </c>
    </row>
    <row r="35" spans="2:11" x14ac:dyDescent="0.2">
      <c r="B35" s="86" t="s">
        <v>23</v>
      </c>
      <c r="C35" s="87"/>
      <c r="D35" s="87"/>
      <c r="E35" s="88"/>
      <c r="F35" s="89" t="s">
        <v>19</v>
      </c>
      <c r="G35" s="91" t="s">
        <v>6</v>
      </c>
      <c r="H35" s="92"/>
      <c r="I35" s="93"/>
      <c r="J35" s="97" t="s">
        <v>11</v>
      </c>
      <c r="K35" s="110" t="s">
        <v>12</v>
      </c>
    </row>
    <row r="36" spans="2:11" ht="18" customHeight="1" x14ac:dyDescent="0.2">
      <c r="B36" s="42" t="s">
        <v>85</v>
      </c>
      <c r="C36" s="21" t="s">
        <v>86</v>
      </c>
      <c r="D36" s="21"/>
      <c r="E36" s="43"/>
      <c r="F36" s="90"/>
      <c r="G36" s="94"/>
      <c r="H36" s="95"/>
      <c r="I36" s="96"/>
      <c r="J36" s="98"/>
      <c r="K36" s="111"/>
    </row>
    <row r="37" spans="2:11" ht="18" customHeight="1" x14ac:dyDescent="0.2">
      <c r="B37" s="22">
        <v>3000</v>
      </c>
      <c r="C37" s="99" t="str">
        <f>_xlfn.XLOOKUP(B37,'H 3 aanwijzingen'!$A$19:$A$97,'H 3 aanwijzingen'!$B$19:$B$97,"",1)</f>
        <v>Voorraad goederen</v>
      </c>
      <c r="D37" s="100"/>
      <c r="E37" s="101"/>
      <c r="F37" s="44">
        <v>30010</v>
      </c>
      <c r="G37" s="106" t="s">
        <v>231</v>
      </c>
      <c r="H37" s="106"/>
      <c r="I37" s="106"/>
      <c r="J37" s="45"/>
      <c r="K37" s="45">
        <v>175</v>
      </c>
    </row>
    <row r="38" spans="2:11" ht="18" customHeight="1" x14ac:dyDescent="0.2">
      <c r="B38" s="22">
        <v>3000</v>
      </c>
      <c r="C38" s="99" t="str">
        <f>_xlfn.XLOOKUP(B38,'H 3 aanwijzingen'!$A$19:$A$97,'H 3 aanwijzingen'!$B$19:$B$97,"",1)</f>
        <v>Voorraad goederen</v>
      </c>
      <c r="D38" s="100"/>
      <c r="E38" s="101"/>
      <c r="F38" s="44">
        <v>30011</v>
      </c>
      <c r="G38" s="103" t="s">
        <v>232</v>
      </c>
      <c r="H38" s="104"/>
      <c r="I38" s="105"/>
      <c r="J38" s="45"/>
      <c r="K38" s="45">
        <v>75</v>
      </c>
    </row>
    <row r="39" spans="2:11" ht="18" customHeight="1" x14ac:dyDescent="0.2">
      <c r="B39" s="22">
        <v>3200</v>
      </c>
      <c r="C39" s="99" t="str">
        <f>_xlfn.XLOOKUP(B39,'H 3 aanwijzingen'!$A$19:$A$97,'H 3 aanwijzingen'!$B$19:$B$97,"",1)</f>
        <v>Nog te verzenden goederen</v>
      </c>
      <c r="D39" s="100"/>
      <c r="E39" s="101"/>
      <c r="F39" s="46"/>
      <c r="G39" s="106" t="s">
        <v>233</v>
      </c>
      <c r="H39" s="106"/>
      <c r="I39" s="106"/>
      <c r="J39" s="45">
        <v>175</v>
      </c>
      <c r="K39" s="45"/>
    </row>
    <row r="40" spans="2:11" ht="18" customHeight="1" x14ac:dyDescent="0.2">
      <c r="B40" s="22">
        <v>3200</v>
      </c>
      <c r="C40" s="99" t="str">
        <f>_xlfn.XLOOKUP(B40,'H 3 aanwijzingen'!$A$19:$A$97,'H 3 aanwijzingen'!$B$19:$B$97,"",1)</f>
        <v>Nog te verzenden goederen</v>
      </c>
      <c r="D40" s="100"/>
      <c r="E40" s="101"/>
      <c r="F40" s="52"/>
      <c r="G40" s="103" t="s">
        <v>234</v>
      </c>
      <c r="H40" s="104"/>
      <c r="I40" s="105"/>
      <c r="J40" s="45">
        <v>75</v>
      </c>
      <c r="K40" s="45"/>
    </row>
    <row r="41" spans="2:11" ht="18" customHeight="1" x14ac:dyDescent="0.2">
      <c r="B41" s="22"/>
      <c r="C41" s="99" t="str">
        <f>_xlfn.XLOOKUP(B41,'H 3 aanwijzingen'!$A$19:$A$97,'H 3 aanwijzingen'!$B$19:$B$97,"",1)</f>
        <v/>
      </c>
      <c r="D41" s="100"/>
      <c r="E41" s="101"/>
      <c r="F41" s="23"/>
      <c r="G41" s="112"/>
      <c r="H41" s="113"/>
      <c r="I41" s="114"/>
      <c r="J41" s="24"/>
      <c r="K41" s="25"/>
    </row>
    <row r="42" spans="2:11" ht="18" customHeight="1" x14ac:dyDescent="0.2"/>
    <row r="43" spans="2:11" ht="18" customHeight="1" x14ac:dyDescent="0.2"/>
    <row r="44" spans="2:11" ht="18" customHeight="1" x14ac:dyDescent="0.2">
      <c r="B44" s="1" t="s">
        <v>165</v>
      </c>
    </row>
    <row r="45" spans="2:11" ht="18" customHeight="1" x14ac:dyDescent="0.2">
      <c r="B45" s="2" t="s">
        <v>255</v>
      </c>
    </row>
    <row r="46" spans="2:11" ht="15.75" x14ac:dyDescent="0.2">
      <c r="B46" s="82" t="s">
        <v>21</v>
      </c>
      <c r="C46" s="83"/>
      <c r="D46" s="83"/>
      <c r="E46" s="83"/>
      <c r="F46" s="83"/>
      <c r="G46" s="84"/>
      <c r="H46" s="84"/>
      <c r="I46" s="84"/>
      <c r="J46" s="84"/>
      <c r="K46" s="28" t="s">
        <v>22</v>
      </c>
    </row>
    <row r="47" spans="2:11" x14ac:dyDescent="0.2">
      <c r="B47" s="86" t="s">
        <v>23</v>
      </c>
      <c r="C47" s="87"/>
      <c r="D47" s="87"/>
      <c r="E47" s="88"/>
      <c r="F47" s="89" t="s">
        <v>19</v>
      </c>
      <c r="G47" s="91" t="s">
        <v>6</v>
      </c>
      <c r="H47" s="92"/>
      <c r="I47" s="93"/>
      <c r="J47" s="97" t="s">
        <v>11</v>
      </c>
      <c r="K47" s="110" t="s">
        <v>12</v>
      </c>
    </row>
    <row r="48" spans="2:11" ht="18" customHeight="1" x14ac:dyDescent="0.2">
      <c r="B48" s="42" t="s">
        <v>85</v>
      </c>
      <c r="C48" s="21" t="s">
        <v>86</v>
      </c>
      <c r="D48" s="21"/>
      <c r="E48" s="43"/>
      <c r="F48" s="90"/>
      <c r="G48" s="94"/>
      <c r="H48" s="95"/>
      <c r="I48" s="96"/>
      <c r="J48" s="98"/>
      <c r="K48" s="111"/>
    </row>
    <row r="49" spans="2:11" ht="18" customHeight="1" x14ac:dyDescent="0.2">
      <c r="B49" s="22">
        <v>3000</v>
      </c>
      <c r="C49" s="99" t="str">
        <f>_xlfn.XLOOKUP(B49,'H 3 aanwijzingen'!$A$19:$A$99,'H 3 aanwijzingen'!$B$19:$B$99,"",1)</f>
        <v>Voorraad goederen</v>
      </c>
      <c r="D49" s="100"/>
      <c r="E49" s="101"/>
      <c r="F49" s="52">
        <v>30010</v>
      </c>
      <c r="G49" s="106" t="s">
        <v>235</v>
      </c>
      <c r="H49" s="106"/>
      <c r="I49" s="106"/>
      <c r="J49" s="45">
        <v>35</v>
      </c>
      <c r="K49" s="45"/>
    </row>
    <row r="50" spans="2:11" ht="18" customHeight="1" x14ac:dyDescent="0.2">
      <c r="B50" s="22">
        <v>3250</v>
      </c>
      <c r="C50" s="99" t="str">
        <f>_xlfn.XLOOKUP(B50,'H 3 aanwijzingen'!$A$19:$A$99,'H 3 aanwijzingen'!$B$19:$B$99,"",1)</f>
        <v>Retour te ontvangen goederen</v>
      </c>
      <c r="D50" s="100"/>
      <c r="E50" s="101"/>
      <c r="F50" s="52"/>
      <c r="G50" s="125" t="str">
        <f>G49</f>
        <v>Horlogerie 1 Nice</v>
      </c>
      <c r="H50" s="125"/>
      <c r="I50" s="125"/>
      <c r="J50" s="45"/>
      <c r="K50" s="45">
        <v>35</v>
      </c>
    </row>
    <row r="51" spans="2:11" ht="18" customHeight="1" x14ac:dyDescent="0.2">
      <c r="B51" s="22"/>
      <c r="C51" s="99" t="str">
        <f>_xlfn.XLOOKUP(B51,'H 3 aanwijzingen'!$A$19:$A$99,'H 3 aanwijzingen'!$B$19:$B$99,"",1)</f>
        <v/>
      </c>
      <c r="D51" s="100"/>
      <c r="E51" s="101"/>
      <c r="F51" s="23"/>
      <c r="G51" s="112"/>
      <c r="H51" s="113"/>
      <c r="I51" s="114"/>
      <c r="J51" s="24"/>
      <c r="K51" s="25"/>
    </row>
    <row r="52" spans="2:11" ht="18" customHeight="1" x14ac:dyDescent="0.2">
      <c r="B52" s="29"/>
      <c r="C52" s="30"/>
      <c r="D52" s="30"/>
      <c r="E52" s="30"/>
      <c r="F52" s="31"/>
      <c r="G52" s="39"/>
      <c r="H52" s="39"/>
      <c r="I52" s="39"/>
      <c r="J52" s="27"/>
      <c r="K52" s="37"/>
    </row>
    <row r="53" spans="2:11" ht="18" customHeight="1" x14ac:dyDescent="0.2"/>
    <row r="54" spans="2:11" ht="18" customHeight="1" x14ac:dyDescent="0.2">
      <c r="B54" s="1" t="s">
        <v>166</v>
      </c>
    </row>
    <row r="55" spans="2:11" ht="18" customHeight="1" x14ac:dyDescent="0.2">
      <c r="B55" s="2" t="s">
        <v>256</v>
      </c>
    </row>
    <row r="56" spans="2:11" ht="15.75" x14ac:dyDescent="0.2">
      <c r="B56" s="82" t="s">
        <v>21</v>
      </c>
      <c r="C56" s="83"/>
      <c r="D56" s="83"/>
      <c r="E56" s="83"/>
      <c r="F56" s="83"/>
      <c r="G56" s="84"/>
      <c r="H56" s="84"/>
      <c r="I56" s="84"/>
      <c r="J56" s="84"/>
      <c r="K56" s="28" t="s">
        <v>22</v>
      </c>
    </row>
    <row r="57" spans="2:11" x14ac:dyDescent="0.2">
      <c r="B57" s="86" t="s">
        <v>23</v>
      </c>
      <c r="C57" s="87"/>
      <c r="D57" s="87"/>
      <c r="E57" s="88"/>
      <c r="F57" s="89" t="s">
        <v>19</v>
      </c>
      <c r="G57" s="91" t="s">
        <v>6</v>
      </c>
      <c r="H57" s="92"/>
      <c r="I57" s="93"/>
      <c r="J57" s="97" t="s">
        <v>11</v>
      </c>
      <c r="K57" s="110" t="s">
        <v>12</v>
      </c>
    </row>
    <row r="58" spans="2:11" ht="18" customHeight="1" x14ac:dyDescent="0.2">
      <c r="B58" s="42" t="s">
        <v>85</v>
      </c>
      <c r="C58" s="21" t="s">
        <v>86</v>
      </c>
      <c r="D58" s="21"/>
      <c r="E58" s="43"/>
      <c r="F58" s="90"/>
      <c r="G58" s="94"/>
      <c r="H58" s="95"/>
      <c r="I58" s="96"/>
      <c r="J58" s="98"/>
      <c r="K58" s="111"/>
    </row>
    <row r="59" spans="2:11" ht="18" customHeight="1" x14ac:dyDescent="0.2">
      <c r="B59" s="22">
        <v>3000</v>
      </c>
      <c r="C59" s="99" t="str">
        <f>_xlfn.XLOOKUP(B59,'H 3 aanwijzingen'!$A$19:$A$97,'H 3 aanwijzingen'!$B$19:$B$97,"",1)</f>
        <v>Voorraad goederen</v>
      </c>
      <c r="D59" s="100"/>
      <c r="E59" s="101"/>
      <c r="F59" s="23">
        <v>30010</v>
      </c>
      <c r="G59" s="106" t="s">
        <v>236</v>
      </c>
      <c r="H59" s="106"/>
      <c r="I59" s="106"/>
      <c r="J59" s="45">
        <v>140</v>
      </c>
      <c r="K59" s="45"/>
    </row>
    <row r="60" spans="2:11" ht="18" customHeight="1" x14ac:dyDescent="0.2">
      <c r="B60" s="22">
        <v>1350</v>
      </c>
      <c r="C60" s="99" t="str">
        <f>_xlfn.XLOOKUP(B60,'H 3 aanwijzingen'!$A$19:$A$97,'H 3 aanwijzingen'!$B$19:$B$97,"",1)</f>
        <v>Nog te verzenden facturen</v>
      </c>
      <c r="D60" s="100"/>
      <c r="E60" s="101"/>
      <c r="F60" s="23"/>
      <c r="G60" s="106" t="s">
        <v>236</v>
      </c>
      <c r="H60" s="106"/>
      <c r="I60" s="106"/>
      <c r="J60" s="45"/>
      <c r="K60" s="45">
        <v>140</v>
      </c>
    </row>
    <row r="61" spans="2:11" ht="18" customHeight="1" x14ac:dyDescent="0.2">
      <c r="B61" s="22"/>
      <c r="C61" s="99" t="str">
        <f>_xlfn.XLOOKUP(B61,'H 3 aanwijzingen'!$A$19:$A$97,'H 3 aanwijzingen'!$B$19:$B$97,"",1)</f>
        <v/>
      </c>
      <c r="D61" s="100"/>
      <c r="E61" s="101"/>
      <c r="F61" s="23"/>
      <c r="G61" s="112"/>
      <c r="H61" s="113"/>
      <c r="I61" s="114"/>
      <c r="J61" s="24"/>
      <c r="K61" s="25"/>
    </row>
  </sheetData>
  <mergeCells count="80">
    <mergeCell ref="K57:K58"/>
    <mergeCell ref="C59:E59"/>
    <mergeCell ref="G59:I59"/>
    <mergeCell ref="C60:E60"/>
    <mergeCell ref="G60:I60"/>
    <mergeCell ref="G49:I49"/>
    <mergeCell ref="C61:E61"/>
    <mergeCell ref="G61:I61"/>
    <mergeCell ref="C51:E51"/>
    <mergeCell ref="G51:I51"/>
    <mergeCell ref="B56:J56"/>
    <mergeCell ref="B57:E57"/>
    <mergeCell ref="F57:F58"/>
    <mergeCell ref="G57:I58"/>
    <mergeCell ref="J57:J58"/>
    <mergeCell ref="J35:J36"/>
    <mergeCell ref="K35:K36"/>
    <mergeCell ref="C37:E37"/>
    <mergeCell ref="G37:I37"/>
    <mergeCell ref="C50:E50"/>
    <mergeCell ref="G50:I50"/>
    <mergeCell ref="G39:I39"/>
    <mergeCell ref="C40:E40"/>
    <mergeCell ref="G40:I40"/>
    <mergeCell ref="C41:E41"/>
    <mergeCell ref="G41:I41"/>
    <mergeCell ref="B46:J46"/>
    <mergeCell ref="G47:I48"/>
    <mergeCell ref="J47:J48"/>
    <mergeCell ref="K47:K48"/>
    <mergeCell ref="C49:E49"/>
    <mergeCell ref="C38:E38"/>
    <mergeCell ref="G38:I38"/>
    <mergeCell ref="G26:I26"/>
    <mergeCell ref="C27:E27"/>
    <mergeCell ref="G27:I27"/>
    <mergeCell ref="C28:E28"/>
    <mergeCell ref="G28:I28"/>
    <mergeCell ref="C29:E29"/>
    <mergeCell ref="G29:I29"/>
    <mergeCell ref="G35:I36"/>
    <mergeCell ref="G22:I23"/>
    <mergeCell ref="J22:J23"/>
    <mergeCell ref="K22:K23"/>
    <mergeCell ref="C24:E24"/>
    <mergeCell ref="G24:I24"/>
    <mergeCell ref="C14:E14"/>
    <mergeCell ref="G14:I14"/>
    <mergeCell ref="C15:E15"/>
    <mergeCell ref="G15:I15"/>
    <mergeCell ref="C16:E16"/>
    <mergeCell ref="G16:I16"/>
    <mergeCell ref="K7:K8"/>
    <mergeCell ref="C9:E9"/>
    <mergeCell ref="G9:I9"/>
    <mergeCell ref="C10:E10"/>
    <mergeCell ref="G10:I10"/>
    <mergeCell ref="C11:E11"/>
    <mergeCell ref="G11:I11"/>
    <mergeCell ref="B6:J6"/>
    <mergeCell ref="B7:E7"/>
    <mergeCell ref="F7:F8"/>
    <mergeCell ref="G7:I8"/>
    <mergeCell ref="J7:J8"/>
    <mergeCell ref="C12:E12"/>
    <mergeCell ref="C39:E39"/>
    <mergeCell ref="B47:E47"/>
    <mergeCell ref="F47:F48"/>
    <mergeCell ref="C26:E26"/>
    <mergeCell ref="B34:J34"/>
    <mergeCell ref="B35:E35"/>
    <mergeCell ref="F35:F36"/>
    <mergeCell ref="C13:E13"/>
    <mergeCell ref="B21:J21"/>
    <mergeCell ref="B22:E22"/>
    <mergeCell ref="F22:F23"/>
    <mergeCell ref="G12:I12"/>
    <mergeCell ref="C25:E25"/>
    <mergeCell ref="G25:I25"/>
    <mergeCell ref="G13:I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H 3 Inhoudsopgave</vt:lpstr>
      <vt:lpstr>H 3 aanwijzingen</vt:lpstr>
      <vt:lpstr>3.1</vt:lpstr>
      <vt:lpstr>3.2 - 3.3</vt:lpstr>
      <vt:lpstr>3.4 - 3.5</vt:lpstr>
      <vt:lpstr>3.6</vt:lpstr>
      <vt:lpstr>3.7 - 3.11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2021-03-06T10:43:21Z</cp:lastPrinted>
  <dcterms:created xsi:type="dcterms:W3CDTF">2020-12-11T10:09:52Z</dcterms:created>
  <dcterms:modified xsi:type="dcterms:W3CDTF">2023-12-13T12:45:16Z</dcterms:modified>
</cp:coreProperties>
</file>