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0e96830588820eb9/Convoy PDB 5e druk/Convoy PDB BA 5e druk/PDB BA Uitwerkingen 5e druk/"/>
    </mc:Choice>
  </mc:AlternateContent>
  <xr:revisionPtr revIDLastSave="446" documentId="8_{92B8A0F1-3E2C-4F6B-82AF-9B19A4890F8A}" xr6:coauthVersionLast="47" xr6:coauthVersionMax="47" xr10:uidLastSave="{3B2FA241-B57C-4112-8A08-55E7D9B4FAD1}"/>
  <bookViews>
    <workbookView xWindow="-83" yWindow="0" windowWidth="19366" windowHeight="15563" activeTab="3" xr2:uid="{5D587E09-814F-4BAA-A382-6AB82BB63DFF}"/>
  </bookViews>
  <sheets>
    <sheet name="H 11 Inhoudsopgave" sheetId="8" r:id="rId1"/>
    <sheet name="H 11 aanwijzingen" sheetId="5" state="hidden" r:id="rId2"/>
    <sheet name="11.1 - 11.2" sheetId="52" r:id="rId3"/>
    <sheet name="11.3 - 11.5" sheetId="53" r:id="rId4"/>
    <sheet name="11.6 -11.10" sheetId="5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27" i="53" l="1"/>
  <c r="C140" i="53"/>
  <c r="C139" i="53"/>
  <c r="C138" i="53"/>
  <c r="C137" i="53"/>
  <c r="C136" i="53"/>
  <c r="C130" i="53"/>
  <c r="C129" i="53"/>
  <c r="C128" i="53"/>
  <c r="C126" i="53"/>
  <c r="C125" i="53"/>
  <c r="C119" i="53"/>
  <c r="C118" i="53"/>
  <c r="C117" i="53"/>
  <c r="C116" i="53"/>
  <c r="C115" i="53"/>
  <c r="C114" i="53"/>
  <c r="C108" i="53"/>
  <c r="E107" i="53"/>
  <c r="C107" i="53"/>
  <c r="C106" i="53"/>
  <c r="C100" i="53"/>
  <c r="C99" i="53"/>
  <c r="C98" i="53"/>
  <c r="C59" i="53"/>
  <c r="E58" i="53"/>
  <c r="C58" i="53"/>
  <c r="C57" i="53"/>
  <c r="C51" i="53"/>
  <c r="C50" i="53"/>
  <c r="C49" i="53"/>
  <c r="C90" i="53"/>
  <c r="C89" i="53"/>
  <c r="C88" i="53"/>
  <c r="C87" i="53"/>
  <c r="C86" i="53"/>
  <c r="C77" i="53"/>
  <c r="C78" i="53"/>
  <c r="C79" i="53"/>
  <c r="C76" i="53"/>
  <c r="C80" i="53"/>
  <c r="E18" i="53" l="1"/>
  <c r="C66" i="53" l="1"/>
  <c r="C67" i="53"/>
  <c r="C68" i="53"/>
  <c r="C69" i="53"/>
  <c r="C70" i="53"/>
  <c r="C65" i="53"/>
  <c r="C36" i="53"/>
  <c r="C37" i="53"/>
  <c r="C38" i="53"/>
  <c r="C39" i="53"/>
  <c r="C40" i="53"/>
  <c r="C41" i="53"/>
  <c r="C35" i="53"/>
  <c r="C26" i="53"/>
  <c r="C27" i="53"/>
  <c r="C28" i="53"/>
  <c r="C29" i="53"/>
  <c r="C25" i="53"/>
  <c r="C18" i="53"/>
  <c r="C19" i="53"/>
  <c r="C17" i="53"/>
  <c r="C10" i="53"/>
  <c r="C11" i="53"/>
  <c r="C9" i="53"/>
  <c r="G54" i="52" l="1"/>
  <c r="G44" i="52"/>
  <c r="G43" i="52"/>
  <c r="G32" i="52"/>
  <c r="G18" i="52"/>
  <c r="G10" i="52"/>
  <c r="C58" i="55" l="1"/>
  <c r="C57" i="55"/>
  <c r="C56" i="55"/>
  <c r="C55" i="55"/>
  <c r="C54" i="55"/>
  <c r="C46" i="55"/>
  <c r="C45" i="55"/>
  <c r="C44" i="55"/>
  <c r="C43" i="55"/>
  <c r="C42" i="55"/>
  <c r="C34" i="55"/>
  <c r="C33" i="55"/>
  <c r="C32" i="55"/>
  <c r="C31" i="55"/>
  <c r="C30" i="55"/>
  <c r="C22" i="55"/>
  <c r="C21" i="55"/>
  <c r="C20" i="55"/>
  <c r="C19" i="55"/>
  <c r="C11" i="55"/>
  <c r="C10" i="55"/>
  <c r="C9" i="55"/>
  <c r="C67" i="52"/>
  <c r="C66" i="52"/>
  <c r="C65" i="52"/>
  <c r="C64" i="52"/>
  <c r="C55" i="52"/>
  <c r="C54" i="52"/>
  <c r="C53" i="52"/>
  <c r="C43" i="52"/>
  <c r="C44" i="52"/>
  <c r="C45" i="52"/>
  <c r="C42" i="52"/>
  <c r="C33" i="52"/>
  <c r="C32" i="52"/>
  <c r="C31" i="52"/>
  <c r="C10" i="52"/>
  <c r="C11" i="52"/>
  <c r="C9" i="52"/>
</calcChain>
</file>

<file path=xl/sharedStrings.xml><?xml version="1.0" encoding="utf-8"?>
<sst xmlns="http://schemas.openxmlformats.org/spreadsheetml/2006/main" count="481" uniqueCount="193">
  <si>
    <t>Omschrijving</t>
  </si>
  <si>
    <t>Bedrag</t>
  </si>
  <si>
    <t>Debet</t>
  </si>
  <si>
    <t>Credit</t>
  </si>
  <si>
    <t>a</t>
  </si>
  <si>
    <t>b</t>
  </si>
  <si>
    <t>Subadmi- nistratie</t>
  </si>
  <si>
    <t>Journaal                                                                                                                                                                                                                                                                                                                                                                         EUR</t>
  </si>
  <si>
    <t xml:space="preserve">  EUR </t>
  </si>
  <si>
    <t xml:space="preserve">Grootboekrekening                            </t>
  </si>
  <si>
    <t>Gebouw</t>
  </si>
  <si>
    <t>Cumulatieve afschrijving gebouw</t>
  </si>
  <si>
    <t>Inventaris</t>
  </si>
  <si>
    <t>Cumulatieve afschrijving inventaris</t>
  </si>
  <si>
    <t>Bedrijfsauto's</t>
  </si>
  <si>
    <t>Cumulatieve afschrijving bedrijfsauto's</t>
  </si>
  <si>
    <t>Hypothecaire lening</t>
  </si>
  <si>
    <t>Kas</t>
  </si>
  <si>
    <t>Rabobank</t>
  </si>
  <si>
    <t>ING-bank</t>
  </si>
  <si>
    <t>Kruisposten</t>
  </si>
  <si>
    <t>Kruisposten pinbetalingen</t>
  </si>
  <si>
    <t>Debiteuren</t>
  </si>
  <si>
    <t>Nog te ontvangen bedragen</t>
  </si>
  <si>
    <t>Vooruitbetaalde bedragen</t>
  </si>
  <si>
    <t>Vooruitontvangen bedragen</t>
  </si>
  <si>
    <t>Vooruitontvangen iDEAL-betalingen</t>
  </si>
  <si>
    <t>Nog te betalen bedragen</t>
  </si>
  <si>
    <t>Crediteuren</t>
  </si>
  <si>
    <t>Te betalen nettolonen</t>
  </si>
  <si>
    <t>Af te dragen loonheffingen</t>
  </si>
  <si>
    <t>Te verrekenen omzetbelasting</t>
  </si>
  <si>
    <t>Verschuldigde omzetbelasting hoog</t>
  </si>
  <si>
    <t>Verschuldigde omzetbelasting laag</t>
  </si>
  <si>
    <t>Af te dragen omzetbelasting</t>
  </si>
  <si>
    <t>Voorraad goederen</t>
  </si>
  <si>
    <t>Loonkosten</t>
  </si>
  <si>
    <t>Sociale lasten</t>
  </si>
  <si>
    <t>Afschrijvingskosten vaste activa</t>
  </si>
  <si>
    <t>Boekresultaat vaste activa</t>
  </si>
  <si>
    <t>Huurkosten</t>
  </si>
  <si>
    <t>Energiekosten</t>
  </si>
  <si>
    <t>Onderhoudskosten</t>
  </si>
  <si>
    <t>Schoonmaakkosten</t>
  </si>
  <si>
    <t>Verzekeringskosten</t>
  </si>
  <si>
    <t>Telefoon- en internetkosten</t>
  </si>
  <si>
    <t>Kantoorkosten</t>
  </si>
  <si>
    <t>Voorraadverschillen</t>
  </si>
  <si>
    <t>Kasverschillen</t>
  </si>
  <si>
    <t>Overige kosten</t>
  </si>
  <si>
    <t>Inkoopwaarde van de omzet</t>
  </si>
  <si>
    <t>Verstrekte kortingen en rabatten</t>
  </si>
  <si>
    <t>Omzet hoog tarief omzetbelasting</t>
  </si>
  <si>
    <t>Omzet laag tarief omzetbelasting</t>
  </si>
  <si>
    <t>Omzet 0% omzetbelasting</t>
  </si>
  <si>
    <t>Interestkosten</t>
  </si>
  <si>
    <t>Autokosten</t>
  </si>
  <si>
    <t xml:space="preserve">wordt de naam van de rekening opgezocht in het standaardschema </t>
  </si>
  <si>
    <t>en verschijnt de naam van de grootboekrekening vanzelf.</t>
  </si>
  <si>
    <t>In het journaal kunnen meer regels staan dan je nodig hebt.</t>
  </si>
  <si>
    <t>Aanwijzingen</t>
  </si>
  <si>
    <t>LET OP</t>
  </si>
  <si>
    <t xml:space="preserve">Als je een nummer invult dat niet voorkomt in het rekeningschema, </t>
  </si>
  <si>
    <t>Er wordt niet gecontroleerd of het nummer dat je invult in het rekeningschema staat.</t>
  </si>
  <si>
    <t>dan worden het nummer en omschrijving van het dichtstbijzijnde nummer ingevuld.</t>
  </si>
  <si>
    <t>Versie</t>
  </si>
  <si>
    <t>Ga naar</t>
  </si>
  <si>
    <t>Ook bij het examen is het mogelijk een niet-bestaand nummer in te voeren,</t>
  </si>
  <si>
    <t>dit wordt altijd fout gerekend.</t>
  </si>
  <si>
    <t>Nummer</t>
  </si>
  <si>
    <t>Naam</t>
  </si>
  <si>
    <t>Incidentele resultaten</t>
  </si>
  <si>
    <t xml:space="preserve">Als je het nummer van de grootboekrekening invult, </t>
  </si>
  <si>
    <t>Uitwerkbladen PDB BA 5e druk</t>
  </si>
  <si>
    <t>Machines</t>
  </si>
  <si>
    <t>Cumulatieve afschrijving machines</t>
  </si>
  <si>
    <t>Buitengebruikgestelde machines</t>
  </si>
  <si>
    <t>Resultaat boekjaar</t>
  </si>
  <si>
    <t>Lening o/g</t>
  </si>
  <si>
    <t>Lening u/g</t>
  </si>
  <si>
    <t>Voorziening onderhoud</t>
  </si>
  <si>
    <t>Voorziening voor incourante voorraden</t>
  </si>
  <si>
    <t>Creditcardontvangsten</t>
  </si>
  <si>
    <t>Kredietbeperkingstoeslag</t>
  </si>
  <si>
    <t>Cadeaubonnen in omloop</t>
  </si>
  <si>
    <t>Nog te ontvangen facturen</t>
  </si>
  <si>
    <t>Nog te verzenden facturen</t>
  </si>
  <si>
    <t>Te betalen pensioenpremies</t>
  </si>
  <si>
    <t>Verschuldigde omzetbelasting privégebruik</t>
  </si>
  <si>
    <t>Nog te ontvangen goederen</t>
  </si>
  <si>
    <t>Nog te verzenden goederen</t>
  </si>
  <si>
    <t>Prijsverschillen bij inkoop</t>
  </si>
  <si>
    <t>Afschrijvingskosten debiteuren</t>
  </si>
  <si>
    <t>Reclame- en advertentiekosten</t>
  </si>
  <si>
    <t>Abonnementen en contributies</t>
  </si>
  <si>
    <t>Accountantskosten</t>
  </si>
  <si>
    <t>Kosten creditcardmaatschappij</t>
  </si>
  <si>
    <t>Ontvangen betalingskortingen</t>
  </si>
  <si>
    <t>Betaalde kredietbeperkingstoeslag</t>
  </si>
  <si>
    <t>Verstrekte korting voor contante betaling</t>
  </si>
  <si>
    <t>Opbrengst kredietbeperkingstoeslag</t>
  </si>
  <si>
    <t>Interestbaten</t>
  </si>
  <si>
    <t>Journaliseer het bankafschrift.</t>
  </si>
  <si>
    <t>Datum</t>
  </si>
  <si>
    <t>Dagboek</t>
  </si>
  <si>
    <t>Invoerscherm bankboek</t>
  </si>
  <si>
    <t>Boekjaar/periode</t>
  </si>
  <si>
    <t>Boekstuknummer</t>
  </si>
  <si>
    <t>Beginsaldo</t>
  </si>
  <si>
    <t>Eindsaldo</t>
  </si>
  <si>
    <t>Boekstukregel</t>
  </si>
  <si>
    <t>Grootboek-rekening</t>
  </si>
  <si>
    <t>Sub- nummer</t>
  </si>
  <si>
    <t>Btw-code</t>
  </si>
  <si>
    <t>Percen-tage</t>
  </si>
  <si>
    <t>Bedrag btw</t>
  </si>
  <si>
    <t>Onze ref.</t>
  </si>
  <si>
    <t>Excl./incl. hoog/laag</t>
  </si>
  <si>
    <t>c</t>
  </si>
  <si>
    <t>Journaliseer het bankboek.</t>
  </si>
  <si>
    <t>d</t>
  </si>
  <si>
    <t>Journaliseer de memoriaalbon.</t>
  </si>
  <si>
    <t>Pensioenpremies</t>
  </si>
  <si>
    <t>Hoofdstuk 11 Besloten vennootschap</t>
  </si>
  <si>
    <t>Gebruik het standaard rekeningschema voor een bv</t>
  </si>
  <si>
    <t>Aandelenkapitaal</t>
  </si>
  <si>
    <t>Agioreserve</t>
  </si>
  <si>
    <t>Overige reserves</t>
  </si>
  <si>
    <t>Te betalen vennootschapsbelasting</t>
  </si>
  <si>
    <t>Te betalen dividend</t>
  </si>
  <si>
    <t>Rekening-courant directie</t>
  </si>
  <si>
    <t>11.1 - 11.2</t>
  </si>
  <si>
    <t>Opgave 11.1</t>
  </si>
  <si>
    <t>Verwerk het bankafschrift in het bankboek.</t>
  </si>
  <si>
    <t>Hoe is het bedrag van € 1.950.000 berekend?</t>
  </si>
  <si>
    <t>e</t>
  </si>
  <si>
    <t>Opgave 11.2</t>
  </si>
  <si>
    <t>Hoe is het bedrag van € 3.200.000 berekend?</t>
  </si>
  <si>
    <t>11.3 - 11.5</t>
  </si>
  <si>
    <t>Opgave 11.3</t>
  </si>
  <si>
    <t>Journaliseer de verschuldigde vennootschapsbelasting.</t>
  </si>
  <si>
    <t>Journaliseer de overboeking van de winst na belasting naar het eigen vermogen.</t>
  </si>
  <si>
    <t>Journaliseer de winstverdeling.</t>
  </si>
  <si>
    <t>Opgave 11.4</t>
  </si>
  <si>
    <t>Journaliseer de loonberekening.</t>
  </si>
  <si>
    <t>Opgave 11.5</t>
  </si>
  <si>
    <t>Opgave 11.6</t>
  </si>
  <si>
    <t>Opgave 11.7</t>
  </si>
  <si>
    <t>Opgave 11.8</t>
  </si>
  <si>
    <t>Opgave 11.9</t>
  </si>
  <si>
    <t>Opgave 11.10</t>
  </si>
  <si>
    <t>Uitwerking PDB BA 5e druk</t>
  </si>
  <si>
    <t>Uitwerking H 11</t>
  </si>
  <si>
    <t>Oprichting bv</t>
  </si>
  <si>
    <t>0620</t>
  </si>
  <si>
    <t>Storting aandeelhouders</t>
  </si>
  <si>
    <t>10.000 aandelen x € 150 nominaal x 130% = € 1.950.000</t>
  </si>
  <si>
    <t>uitbreiding aandelenkapitaal</t>
  </si>
  <si>
    <t>10.000 aandelen x € 200 nominaal x 160% = € 3.200.000</t>
  </si>
  <si>
    <t>Vennootschapsbelasting</t>
  </si>
  <si>
    <t>Resultaat na belasting</t>
  </si>
  <si>
    <t>Te betalen dividendbelasting</t>
  </si>
  <si>
    <t>Winstverdeling</t>
  </si>
  <si>
    <t>Ruben Fenema</t>
  </si>
  <si>
    <t>Ruben Fenema LH</t>
  </si>
  <si>
    <t>Ruben Fenema Zvw</t>
  </si>
  <si>
    <t>Ruben Fenema 3</t>
  </si>
  <si>
    <t>Ruben Fenema 4</t>
  </si>
  <si>
    <t>privé uit voorraad</t>
  </si>
  <si>
    <t>Chantal Brugman</t>
  </si>
  <si>
    <t>Chantal Brugman 10</t>
  </si>
  <si>
    <t>Chantal Brugman 8</t>
  </si>
  <si>
    <t>Uitbreiding aandelenkapitaal</t>
  </si>
  <si>
    <t>Fred Spitze 5</t>
  </si>
  <si>
    <t xml:space="preserve">Fred Spitze </t>
  </si>
  <si>
    <t>privé opname</t>
  </si>
  <si>
    <t>Fred Spitze</t>
  </si>
  <si>
    <t>Fred Spitze LH</t>
  </si>
  <si>
    <t>Fred Spitze Zvw</t>
  </si>
  <si>
    <t>Uitwerking 11.1 - 11.2</t>
  </si>
  <si>
    <t>Uitwerking 11.3 - 11.5</t>
  </si>
  <si>
    <t>Ongeplaatst aandelenkapitaal</t>
  </si>
  <si>
    <t>Journaliseer memoriaalbon 2024-001.</t>
  </si>
  <si>
    <t>2024 / 1</t>
  </si>
  <si>
    <t>2024-001</t>
  </si>
  <si>
    <t>Journaliseer memoriaalbon 2024-081.</t>
  </si>
  <si>
    <t>Vpb winst 2023</t>
  </si>
  <si>
    <t>Overboeking winst 2023</t>
  </si>
  <si>
    <t>Winstverdeling 2023</t>
  </si>
  <si>
    <t>Chantal Brugman Zvw</t>
  </si>
  <si>
    <t>Uitwerking 11.6 - 11.10</t>
  </si>
  <si>
    <t>Journaliseer memoriaalbon 2024-071.</t>
  </si>
  <si>
    <t>11.6 - 11.10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</si>
</sst>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00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u/>
      <sz val="11"/>
      <color theme="10"/>
      <name val="Calibri"/>
      <family val="2"/>
      <scheme val="minor"/>
    </font>
    <font>
      <b/>
      <sz val="12"/>
      <color rgb="FF7030A0"/>
      <name val="Arial"/>
      <family val="2"/>
    </font>
    <font>
      <sz val="12"/>
      <color rgb="FF7030A0"/>
      <name val="Arial"/>
      <family val="2"/>
    </font>
    <font>
      <b/>
      <sz val="12"/>
      <color theme="0"/>
      <name val="Arial"/>
      <family val="2"/>
    </font>
    <font>
      <sz val="12"/>
      <color theme="0"/>
      <name val="Arial"/>
      <family val="2"/>
    </font>
    <font>
      <sz val="11"/>
      <color theme="1"/>
      <name val="Arial"/>
      <family val="2"/>
    </font>
    <font>
      <b/>
      <sz val="12"/>
      <color rgb="FF002060"/>
      <name val="Arial"/>
      <family val="2"/>
    </font>
    <font>
      <u/>
      <sz val="12"/>
      <color theme="10"/>
      <name val="Arial"/>
      <family val="2"/>
    </font>
    <font>
      <u/>
      <sz val="11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rgb="FFFF339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66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/>
      <top style="thin">
        <color indexed="64"/>
      </top>
      <bottom style="thin">
        <color theme="1"/>
      </bottom>
      <diagonal/>
    </border>
    <border>
      <left/>
      <right/>
      <top style="thin">
        <color indexed="64"/>
      </top>
      <bottom style="thin">
        <color theme="1"/>
      </bottom>
      <diagonal/>
    </border>
    <border>
      <left/>
      <right style="thin">
        <color theme="1"/>
      </right>
      <top style="thin">
        <color indexed="64"/>
      </top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theme="1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23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/>
    <xf numFmtId="0" fontId="3" fillId="0" borderId="0" xfId="0" applyFont="1"/>
    <xf numFmtId="0" fontId="6" fillId="0" borderId="0" xfId="0" applyFont="1"/>
    <xf numFmtId="164" fontId="2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0" fontId="7" fillId="0" borderId="0" xfId="0" applyFont="1"/>
    <xf numFmtId="0" fontId="9" fillId="2" borderId="1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9" fillId="2" borderId="13" xfId="0" applyFont="1" applyFill="1" applyBorder="1" applyAlignment="1">
      <alignment horizontal="center" vertical="center" wrapText="1"/>
    </xf>
    <xf numFmtId="0" fontId="2" fillId="5" borderId="0" xfId="0" applyFont="1" applyFill="1"/>
    <xf numFmtId="0" fontId="2" fillId="5" borderId="0" xfId="0" applyFont="1" applyFill="1" applyAlignment="1">
      <alignment vertical="center"/>
    </xf>
    <xf numFmtId="0" fontId="3" fillId="5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2" fillId="4" borderId="1" xfId="0" applyFont="1" applyFill="1" applyBorder="1" applyAlignment="1">
      <alignment vertical="center"/>
    </xf>
    <xf numFmtId="49" fontId="2" fillId="4" borderId="1" xfId="0" applyNumberFormat="1" applyFont="1" applyFill="1" applyBorder="1" applyAlignment="1">
      <alignment horizontal="center" vertical="center"/>
    </xf>
    <xf numFmtId="1" fontId="2" fillId="4" borderId="1" xfId="0" applyNumberFormat="1" applyFont="1" applyFill="1" applyBorder="1" applyAlignment="1">
      <alignment horizontal="center" vertical="center"/>
    </xf>
    <xf numFmtId="43" fontId="2" fillId="0" borderId="1" xfId="1" applyFont="1" applyFill="1" applyBorder="1" applyAlignment="1" applyProtection="1">
      <alignment horizontal="center" vertical="center"/>
      <protection locked="0"/>
    </xf>
    <xf numFmtId="0" fontId="3" fillId="5" borderId="0" xfId="0" applyFont="1" applyFill="1"/>
    <xf numFmtId="0" fontId="2" fillId="5" borderId="0" xfId="0" applyFont="1" applyFill="1" applyAlignment="1">
      <alignment horizontal="center" vertical="center"/>
    </xf>
    <xf numFmtId="14" fontId="2" fillId="0" borderId="1" xfId="0" applyNumberFormat="1" applyFont="1" applyBorder="1" applyAlignment="1" applyProtection="1">
      <alignment horizontal="center" vertical="center"/>
      <protection locked="0"/>
    </xf>
    <xf numFmtId="1" fontId="2" fillId="0" borderId="1" xfId="0" applyNumberFormat="1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9" fontId="2" fillId="0" borderId="1" xfId="0" applyNumberFormat="1" applyFont="1" applyBorder="1" applyAlignment="1" applyProtection="1">
      <alignment horizontal="center" vertical="center"/>
      <protection locked="0"/>
    </xf>
    <xf numFmtId="2" fontId="2" fillId="0" borderId="1" xfId="0" applyNumberFormat="1" applyFont="1" applyBorder="1" applyAlignment="1" applyProtection="1">
      <alignment horizontal="center" vertical="center"/>
      <protection locked="0"/>
    </xf>
    <xf numFmtId="49" fontId="2" fillId="0" borderId="1" xfId="0" applyNumberFormat="1" applyFont="1" applyBorder="1" applyAlignment="1" applyProtection="1">
      <alignment horizontal="center" vertical="center"/>
      <protection locked="0"/>
    </xf>
    <xf numFmtId="0" fontId="9" fillId="2" borderId="1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left" vertical="center"/>
    </xf>
    <xf numFmtId="0" fontId="9" fillId="2" borderId="8" xfId="0" applyFont="1" applyFill="1" applyBorder="1" applyAlignment="1">
      <alignment horizontal="center" vertical="center" wrapText="1"/>
    </xf>
    <xf numFmtId="0" fontId="10" fillId="0" borderId="0" xfId="0" applyFont="1"/>
    <xf numFmtId="43" fontId="2" fillId="0" borderId="1" xfId="1" applyFont="1" applyBorder="1" applyAlignment="1" applyProtection="1">
      <alignment vertical="center"/>
      <protection locked="0"/>
    </xf>
    <xf numFmtId="43" fontId="2" fillId="4" borderId="1" xfId="1" applyFont="1" applyFill="1" applyBorder="1" applyAlignment="1">
      <alignment vertical="center"/>
    </xf>
    <xf numFmtId="14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43" fontId="4" fillId="0" borderId="0" xfId="1" applyFont="1" applyFill="1" applyBorder="1" applyAlignment="1">
      <alignment horizontal="center" vertical="center" wrapText="1"/>
    </xf>
    <xf numFmtId="164" fontId="2" fillId="0" borderId="2" xfId="0" applyNumberFormat="1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43" fontId="2" fillId="0" borderId="1" xfId="1" applyFont="1" applyBorder="1" applyAlignment="1" applyProtection="1">
      <alignment horizontal="center" vertical="center"/>
      <protection locked="0"/>
    </xf>
    <xf numFmtId="164" fontId="2" fillId="0" borderId="0" xfId="0" applyNumberFormat="1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49" fontId="2" fillId="0" borderId="0" xfId="0" applyNumberFormat="1" applyFont="1" applyAlignment="1" applyProtection="1">
      <alignment horizontal="left" vertical="center" wrapText="1"/>
      <protection locked="0"/>
    </xf>
    <xf numFmtId="43" fontId="2" fillId="0" borderId="0" xfId="1" applyFont="1" applyBorder="1" applyAlignment="1" applyProtection="1">
      <alignment horizontal="center" vertical="center"/>
      <protection locked="0"/>
    </xf>
    <xf numFmtId="43" fontId="2" fillId="0" borderId="0" xfId="1" applyFont="1" applyBorder="1" applyAlignment="1" applyProtection="1">
      <alignment vertical="center"/>
      <protection locked="0"/>
    </xf>
    <xf numFmtId="49" fontId="2" fillId="0" borderId="0" xfId="0" applyNumberFormat="1" applyFont="1" applyAlignment="1" applyProtection="1">
      <alignment horizontal="center" vertical="center" wrapText="1"/>
      <protection locked="0"/>
    </xf>
    <xf numFmtId="49" fontId="2" fillId="0" borderId="6" xfId="0" applyNumberFormat="1" applyFont="1" applyBorder="1" applyAlignment="1" applyProtection="1">
      <alignment horizontal="left" vertical="center" wrapText="1"/>
      <protection locked="0"/>
    </xf>
    <xf numFmtId="43" fontId="2" fillId="0" borderId="0" xfId="1" applyFont="1" applyBorder="1" applyAlignment="1">
      <alignment vertical="center"/>
    </xf>
    <xf numFmtId="0" fontId="4" fillId="0" borderId="0" xfId="0" applyFont="1" applyAlignment="1">
      <alignment vertical="center"/>
    </xf>
    <xf numFmtId="14" fontId="2" fillId="0" borderId="0" xfId="0" applyNumberFormat="1" applyFont="1" applyAlignment="1">
      <alignment horizontal="left"/>
    </xf>
    <xf numFmtId="0" fontId="12" fillId="0" borderId="0" xfId="2" quotePrefix="1" applyFont="1"/>
    <xf numFmtId="43" fontId="2" fillId="0" borderId="19" xfId="1" applyFont="1" applyBorder="1" applyAlignment="1">
      <alignment vertical="center"/>
    </xf>
    <xf numFmtId="43" fontId="4" fillId="0" borderId="19" xfId="1" applyFont="1" applyFill="1" applyBorder="1" applyAlignment="1">
      <alignment horizontal="center" vertical="center" wrapText="1"/>
    </xf>
    <xf numFmtId="43" fontId="2" fillId="0" borderId="1" xfId="1" applyFont="1" applyBorder="1" applyAlignment="1">
      <alignment vertical="center"/>
    </xf>
    <xf numFmtId="43" fontId="4" fillId="0" borderId="1" xfId="1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9" fontId="2" fillId="0" borderId="1" xfId="0" applyNumberFormat="1" applyFont="1" applyBorder="1" applyAlignment="1">
      <alignment horizontal="center" vertical="center"/>
    </xf>
    <xf numFmtId="43" fontId="2" fillId="0" borderId="1" xfId="1" applyFont="1" applyFill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2" fillId="0" borderId="0" xfId="0" applyFont="1" applyAlignment="1" applyProtection="1">
      <alignment vertical="center"/>
      <protection locked="0"/>
    </xf>
    <xf numFmtId="0" fontId="7" fillId="0" borderId="0" xfId="0" applyFont="1" applyAlignment="1">
      <alignment horizontal="left"/>
    </xf>
    <xf numFmtId="0" fontId="9" fillId="2" borderId="21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164" fontId="2" fillId="0" borderId="1" xfId="0" applyNumberFormat="1" applyFont="1" applyBorder="1" applyAlignment="1" applyProtection="1">
      <alignment horizontal="center" vertical="center"/>
      <protection locked="0"/>
    </xf>
    <xf numFmtId="4" fontId="2" fillId="0" borderId="1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13" fillId="0" borderId="0" xfId="2" quotePrefix="1" applyFont="1"/>
    <xf numFmtId="0" fontId="13" fillId="0" borderId="0" xfId="2" applyFont="1"/>
    <xf numFmtId="0" fontId="2" fillId="0" borderId="3" xfId="0" applyFont="1" applyBorder="1" applyAlignment="1">
      <alignment horizontal="left" vertical="center"/>
    </xf>
    <xf numFmtId="0" fontId="4" fillId="0" borderId="1" xfId="0" applyFont="1" applyBorder="1" applyAlignment="1">
      <alignment vertical="center" wrapText="1"/>
    </xf>
    <xf numFmtId="49" fontId="2" fillId="0" borderId="1" xfId="0" applyNumberFormat="1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49" fontId="2" fillId="0" borderId="1" xfId="0" applyNumberFormat="1" applyFont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>
      <alignment horizontal="left" vertical="center"/>
    </xf>
    <xf numFmtId="0" fontId="4" fillId="0" borderId="6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8" fillId="3" borderId="7" xfId="0" applyFont="1" applyFill="1" applyBorder="1" applyAlignment="1">
      <alignment horizontal="center" vertical="center"/>
    </xf>
    <xf numFmtId="0" fontId="4" fillId="0" borderId="24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right" vertical="center" wrapText="1"/>
    </xf>
    <xf numFmtId="4" fontId="2" fillId="0" borderId="0" xfId="0" applyNumberFormat="1" applyFont="1" applyAlignment="1">
      <alignment horizontal="right" vertical="center" wrapText="1"/>
    </xf>
    <xf numFmtId="0" fontId="2" fillId="0" borderId="6" xfId="0" applyFont="1" applyBorder="1" applyAlignment="1">
      <alignment vertical="center"/>
    </xf>
    <xf numFmtId="0" fontId="0" fillId="0" borderId="0" xfId="0" quotePrefix="1"/>
    <xf numFmtId="0" fontId="8" fillId="3" borderId="6" xfId="0" applyFont="1" applyFill="1" applyBorder="1" applyAlignment="1">
      <alignment horizontal="left" vertical="center"/>
    </xf>
    <xf numFmtId="0" fontId="8" fillId="3" borderId="23" xfId="0" applyFont="1" applyFill="1" applyBorder="1" applyAlignment="1">
      <alignment horizontal="left" vertical="center"/>
    </xf>
    <xf numFmtId="0" fontId="9" fillId="2" borderId="15" xfId="0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 vertical="center" wrapText="1"/>
    </xf>
    <xf numFmtId="0" fontId="9" fillId="2" borderId="20" xfId="0" applyFont="1" applyFill="1" applyBorder="1" applyAlignment="1">
      <alignment horizontal="center" vertical="center" wrapText="1"/>
    </xf>
    <xf numFmtId="0" fontId="9" fillId="2" borderId="18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49" fontId="2" fillId="0" borderId="6" xfId="0" applyNumberFormat="1" applyFont="1" applyBorder="1" applyAlignment="1" applyProtection="1">
      <alignment horizontal="left" vertical="center" wrapText="1"/>
      <protection locked="0"/>
    </xf>
    <xf numFmtId="49" fontId="2" fillId="0" borderId="7" xfId="0" applyNumberFormat="1" applyFont="1" applyBorder="1" applyAlignment="1" applyProtection="1">
      <alignment horizontal="left" vertical="center" wrapText="1"/>
      <protection locked="0"/>
    </xf>
    <xf numFmtId="0" fontId="9" fillId="2" borderId="9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 applyProtection="1">
      <alignment horizontal="center" vertical="center" wrapText="1"/>
      <protection locked="0"/>
    </xf>
    <xf numFmtId="0" fontId="9" fillId="2" borderId="2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 applyProtection="1">
      <alignment horizontal="left" vertical="center" wrapText="1"/>
      <protection locked="0"/>
    </xf>
    <xf numFmtId="0" fontId="9" fillId="2" borderId="12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9" fillId="2" borderId="21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4" fillId="0" borderId="19" xfId="0" applyFont="1" applyBorder="1" applyAlignment="1">
      <alignment vertical="center" wrapText="1"/>
    </xf>
    <xf numFmtId="0" fontId="9" fillId="2" borderId="0" xfId="0" applyFont="1" applyFill="1" applyAlignment="1">
      <alignment horizontal="left" vertical="center"/>
    </xf>
    <xf numFmtId="0" fontId="9" fillId="2" borderId="18" xfId="0" applyFont="1" applyFill="1" applyBorder="1" applyAlignment="1">
      <alignment horizontal="left" vertical="center"/>
    </xf>
  </cellXfs>
  <cellStyles count="3">
    <cellStyle name="Hyperlink" xfId="2" builtinId="8"/>
    <cellStyle name="Komma" xfId="1" builtinId="3"/>
    <cellStyle name="Standaard" xfId="0" builtinId="0"/>
  </cellStyles>
  <dxfs count="0"/>
  <tableStyles count="0" defaultTableStyle="TableStyleMedium2" defaultPivotStyle="PivotStyleLight16"/>
  <colors>
    <mruColors>
      <color rgb="FFFF33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2013 - 2022 Th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4AE282-808E-45B0-87B5-B1657DD1A5E8}">
  <dimension ref="A1:B12"/>
  <sheetViews>
    <sheetView showGridLines="0" zoomScale="190" zoomScaleNormal="190" workbookViewId="0">
      <selection activeCell="B11" sqref="B11"/>
    </sheetView>
  </sheetViews>
  <sheetFormatPr defaultColWidth="8.86328125" defaultRowHeight="15" x14ac:dyDescent="0.4"/>
  <cols>
    <col min="1" max="1" width="8.86328125" style="2"/>
    <col min="2" max="2" width="26.59765625" style="2" customWidth="1"/>
    <col min="3" max="16384" width="8.86328125" style="2"/>
  </cols>
  <sheetData>
    <row r="1" spans="1:2" x14ac:dyDescent="0.4">
      <c r="A1" s="3" t="s">
        <v>151</v>
      </c>
    </row>
    <row r="2" spans="1:2" x14ac:dyDescent="0.4">
      <c r="A2" s="3"/>
    </row>
    <row r="3" spans="1:2" x14ac:dyDescent="0.4">
      <c r="A3" s="3" t="s">
        <v>123</v>
      </c>
    </row>
    <row r="5" spans="1:2" x14ac:dyDescent="0.4">
      <c r="A5" s="2" t="s">
        <v>65</v>
      </c>
      <c r="B5" s="51">
        <v>45505</v>
      </c>
    </row>
    <row r="7" spans="1:2" x14ac:dyDescent="0.4">
      <c r="A7" s="2" t="s">
        <v>66</v>
      </c>
      <c r="B7" s="72" t="s">
        <v>179</v>
      </c>
    </row>
    <row r="8" spans="1:2" x14ac:dyDescent="0.4">
      <c r="B8" s="73" t="s">
        <v>180</v>
      </c>
    </row>
    <row r="9" spans="1:2" x14ac:dyDescent="0.4">
      <c r="B9" s="73" t="s">
        <v>190</v>
      </c>
    </row>
    <row r="10" spans="1:2" ht="15.4" x14ac:dyDescent="0.45">
      <c r="B10" s="90"/>
    </row>
    <row r="11" spans="1:2" x14ac:dyDescent="0.4">
      <c r="B11" s="52"/>
    </row>
    <row r="12" spans="1:2" x14ac:dyDescent="0.4">
      <c r="B12" s="52"/>
    </row>
  </sheetData>
  <hyperlinks>
    <hyperlink ref="B7" location="'11.1 - 11.2'!A1" display="Uitwerking 11.1 - 11.2" xr:uid="{B6C7CC27-DE14-4469-B84C-7C47B72891C2}"/>
    <hyperlink ref="B8" location="'11.3 - 11.5'!A1" display="Uitwerking 11.3 - 11.5" xr:uid="{70F5FEE1-4DFF-49B8-9EC5-4B97FC2D7B4A}"/>
    <hyperlink ref="B9" location="'11.6 -11.10'!A1" display="Uitwerking 11.6 - 11.10" xr:uid="{18E9D4C5-5275-4ED5-85A4-A563A4F2C075}"/>
  </hyperlink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61494B-3D1E-4618-9BC2-28A1FEE6303E}">
  <dimension ref="A1:B105"/>
  <sheetViews>
    <sheetView topLeftCell="A18" zoomScale="175" zoomScaleNormal="175" workbookViewId="0">
      <selection activeCell="B107" sqref="B107"/>
    </sheetView>
  </sheetViews>
  <sheetFormatPr defaultColWidth="8.86328125" defaultRowHeight="15" x14ac:dyDescent="0.4"/>
  <cols>
    <col min="1" max="1" width="9.1328125" style="2" customWidth="1"/>
    <col min="2" max="2" width="37.59765625" style="2" customWidth="1"/>
    <col min="3" max="16384" width="8.86328125" style="2"/>
  </cols>
  <sheetData>
    <row r="1" spans="1:2" x14ac:dyDescent="0.4">
      <c r="A1" s="3" t="s">
        <v>73</v>
      </c>
    </row>
    <row r="2" spans="1:2" x14ac:dyDescent="0.4">
      <c r="A2" s="3"/>
    </row>
    <row r="3" spans="1:2" x14ac:dyDescent="0.4">
      <c r="A3" s="3" t="s">
        <v>123</v>
      </c>
    </row>
    <row r="5" spans="1:2" x14ac:dyDescent="0.4">
      <c r="A5" s="3" t="s">
        <v>60</v>
      </c>
    </row>
    <row r="6" spans="1:2" x14ac:dyDescent="0.4">
      <c r="A6" s="2" t="s">
        <v>72</v>
      </c>
    </row>
    <row r="7" spans="1:2" x14ac:dyDescent="0.4">
      <c r="A7" s="2" t="s">
        <v>57</v>
      </c>
    </row>
    <row r="8" spans="1:2" x14ac:dyDescent="0.4">
      <c r="A8" s="2" t="s">
        <v>58</v>
      </c>
    </row>
    <row r="10" spans="1:2" s="4" customFormat="1" x14ac:dyDescent="0.4">
      <c r="A10" s="4" t="s">
        <v>61</v>
      </c>
      <c r="B10" s="4" t="s">
        <v>63</v>
      </c>
    </row>
    <row r="11" spans="1:2" x14ac:dyDescent="0.4">
      <c r="B11" s="2" t="s">
        <v>62</v>
      </c>
    </row>
    <row r="12" spans="1:2" x14ac:dyDescent="0.4">
      <c r="B12" s="2" t="s">
        <v>64</v>
      </c>
    </row>
    <row r="13" spans="1:2" x14ac:dyDescent="0.4">
      <c r="B13" s="2" t="s">
        <v>67</v>
      </c>
    </row>
    <row r="14" spans="1:2" x14ac:dyDescent="0.4">
      <c r="B14" s="2" t="s">
        <v>68</v>
      </c>
    </row>
    <row r="16" spans="1:2" s="4" customFormat="1" x14ac:dyDescent="0.4">
      <c r="A16" s="4" t="s">
        <v>61</v>
      </c>
      <c r="B16" s="4" t="s">
        <v>59</v>
      </c>
    </row>
    <row r="18" spans="1:2" x14ac:dyDescent="0.4">
      <c r="A18" s="3" t="s">
        <v>124</v>
      </c>
    </row>
    <row r="19" spans="1:2" x14ac:dyDescent="0.4">
      <c r="A19" s="5">
        <v>200</v>
      </c>
      <c r="B19" s="2" t="s">
        <v>10</v>
      </c>
    </row>
    <row r="20" spans="1:2" x14ac:dyDescent="0.4">
      <c r="A20" s="5">
        <v>210</v>
      </c>
      <c r="B20" s="2" t="s">
        <v>11</v>
      </c>
    </row>
    <row r="21" spans="1:2" x14ac:dyDescent="0.4">
      <c r="A21" s="5">
        <v>300</v>
      </c>
      <c r="B21" s="2" t="s">
        <v>12</v>
      </c>
    </row>
    <row r="22" spans="1:2" x14ac:dyDescent="0.4">
      <c r="A22" s="5">
        <v>310</v>
      </c>
      <c r="B22" s="2" t="s">
        <v>13</v>
      </c>
    </row>
    <row r="23" spans="1:2" x14ac:dyDescent="0.4">
      <c r="A23" s="5">
        <v>400</v>
      </c>
      <c r="B23" s="2" t="s">
        <v>74</v>
      </c>
    </row>
    <row r="24" spans="1:2" x14ac:dyDescent="0.4">
      <c r="A24" s="5">
        <v>410</v>
      </c>
      <c r="B24" s="2" t="s">
        <v>75</v>
      </c>
    </row>
    <row r="25" spans="1:2" x14ac:dyDescent="0.4">
      <c r="A25" s="5">
        <v>420</v>
      </c>
      <c r="B25" s="2" t="s">
        <v>76</v>
      </c>
    </row>
    <row r="26" spans="1:2" x14ac:dyDescent="0.4">
      <c r="A26" s="5">
        <v>500</v>
      </c>
      <c r="B26" s="2" t="s">
        <v>14</v>
      </c>
    </row>
    <row r="27" spans="1:2" x14ac:dyDescent="0.4">
      <c r="A27" s="5">
        <v>510</v>
      </c>
      <c r="B27" s="2" t="s">
        <v>15</v>
      </c>
    </row>
    <row r="28" spans="1:2" x14ac:dyDescent="0.4">
      <c r="A28" s="5">
        <v>600</v>
      </c>
      <c r="B28" s="2" t="s">
        <v>125</v>
      </c>
    </row>
    <row r="29" spans="1:2" x14ac:dyDescent="0.4">
      <c r="A29" s="5">
        <v>620</v>
      </c>
      <c r="B29" s="2" t="s">
        <v>181</v>
      </c>
    </row>
    <row r="30" spans="1:2" x14ac:dyDescent="0.4">
      <c r="A30" s="5">
        <v>650</v>
      </c>
      <c r="B30" s="2" t="s">
        <v>126</v>
      </c>
    </row>
    <row r="31" spans="1:2" x14ac:dyDescent="0.4">
      <c r="A31" s="5">
        <v>670</v>
      </c>
      <c r="B31" s="2" t="s">
        <v>127</v>
      </c>
    </row>
    <row r="32" spans="1:2" x14ac:dyDescent="0.4">
      <c r="A32" s="5">
        <v>695</v>
      </c>
      <c r="B32" s="2" t="s">
        <v>77</v>
      </c>
    </row>
    <row r="33" spans="1:2" x14ac:dyDescent="0.4">
      <c r="A33" s="5">
        <v>700</v>
      </c>
      <c r="B33" s="2" t="s">
        <v>16</v>
      </c>
    </row>
    <row r="34" spans="1:2" x14ac:dyDescent="0.4">
      <c r="A34" s="5">
        <v>750</v>
      </c>
      <c r="B34" s="2" t="s">
        <v>78</v>
      </c>
    </row>
    <row r="35" spans="1:2" x14ac:dyDescent="0.4">
      <c r="A35" s="5">
        <v>760</v>
      </c>
      <c r="B35" s="2" t="s">
        <v>79</v>
      </c>
    </row>
    <row r="36" spans="1:2" x14ac:dyDescent="0.4">
      <c r="A36" s="5">
        <v>800</v>
      </c>
      <c r="B36" s="2" t="s">
        <v>80</v>
      </c>
    </row>
    <row r="37" spans="1:2" x14ac:dyDescent="0.4">
      <c r="A37" s="5">
        <v>820</v>
      </c>
      <c r="B37" s="2" t="s">
        <v>81</v>
      </c>
    </row>
    <row r="38" spans="1:2" x14ac:dyDescent="0.4">
      <c r="A38" s="6">
        <v>1000</v>
      </c>
      <c r="B38" s="2" t="s">
        <v>17</v>
      </c>
    </row>
    <row r="39" spans="1:2" x14ac:dyDescent="0.4">
      <c r="A39" s="6">
        <v>1050</v>
      </c>
      <c r="B39" s="2" t="s">
        <v>18</v>
      </c>
    </row>
    <row r="40" spans="1:2" x14ac:dyDescent="0.4">
      <c r="A40" s="6">
        <v>1060</v>
      </c>
      <c r="B40" s="2" t="s">
        <v>19</v>
      </c>
    </row>
    <row r="41" spans="1:2" x14ac:dyDescent="0.4">
      <c r="A41" s="6">
        <v>1070</v>
      </c>
      <c r="B41" s="2" t="s">
        <v>20</v>
      </c>
    </row>
    <row r="42" spans="1:2" x14ac:dyDescent="0.4">
      <c r="A42" s="6">
        <v>1080</v>
      </c>
      <c r="B42" s="2" t="s">
        <v>21</v>
      </c>
    </row>
    <row r="43" spans="1:2" x14ac:dyDescent="0.4">
      <c r="A43" s="6">
        <v>1090</v>
      </c>
      <c r="B43" s="2" t="s">
        <v>82</v>
      </c>
    </row>
    <row r="44" spans="1:2" x14ac:dyDescent="0.4">
      <c r="A44" s="6">
        <v>1100</v>
      </c>
      <c r="B44" s="2" t="s">
        <v>22</v>
      </c>
    </row>
    <row r="45" spans="1:2" x14ac:dyDescent="0.4">
      <c r="A45" s="6">
        <v>1150</v>
      </c>
      <c r="B45" s="2" t="s">
        <v>83</v>
      </c>
    </row>
    <row r="46" spans="1:2" x14ac:dyDescent="0.4">
      <c r="A46" s="6">
        <v>1180</v>
      </c>
      <c r="B46" s="2" t="s">
        <v>84</v>
      </c>
    </row>
    <row r="47" spans="1:2" x14ac:dyDescent="0.4">
      <c r="A47" s="6">
        <v>1200</v>
      </c>
      <c r="B47" s="2" t="s">
        <v>23</v>
      </c>
    </row>
    <row r="48" spans="1:2" x14ac:dyDescent="0.4">
      <c r="A48" s="6">
        <v>1240</v>
      </c>
      <c r="B48" s="2" t="s">
        <v>24</v>
      </c>
    </row>
    <row r="49" spans="1:2" x14ac:dyDescent="0.4">
      <c r="A49" s="6">
        <v>1260</v>
      </c>
      <c r="B49" s="2" t="s">
        <v>25</v>
      </c>
    </row>
    <row r="50" spans="1:2" x14ac:dyDescent="0.4">
      <c r="A50" s="6">
        <v>1270</v>
      </c>
      <c r="B50" s="2" t="s">
        <v>26</v>
      </c>
    </row>
    <row r="51" spans="1:2" x14ac:dyDescent="0.4">
      <c r="A51" s="6">
        <v>1280</v>
      </c>
      <c r="B51" s="2" t="s">
        <v>27</v>
      </c>
    </row>
    <row r="52" spans="1:2" x14ac:dyDescent="0.4">
      <c r="A52" s="6">
        <v>1300</v>
      </c>
      <c r="B52" s="2" t="s">
        <v>85</v>
      </c>
    </row>
    <row r="53" spans="1:2" x14ac:dyDescent="0.4">
      <c r="A53" s="6">
        <v>1350</v>
      </c>
      <c r="B53" s="2" t="s">
        <v>86</v>
      </c>
    </row>
    <row r="54" spans="1:2" x14ac:dyDescent="0.4">
      <c r="A54" s="6">
        <v>1400</v>
      </c>
      <c r="B54" s="2" t="s">
        <v>28</v>
      </c>
    </row>
    <row r="55" spans="1:2" x14ac:dyDescent="0.4">
      <c r="A55" s="6">
        <v>1500</v>
      </c>
      <c r="B55" s="2" t="s">
        <v>29</v>
      </c>
    </row>
    <row r="56" spans="1:2" x14ac:dyDescent="0.4">
      <c r="A56" s="6">
        <v>1520</v>
      </c>
      <c r="B56" s="2" t="s">
        <v>30</v>
      </c>
    </row>
    <row r="57" spans="1:2" x14ac:dyDescent="0.4">
      <c r="A57" s="6">
        <v>1540</v>
      </c>
      <c r="B57" s="2" t="s">
        <v>87</v>
      </c>
    </row>
    <row r="58" spans="1:2" x14ac:dyDescent="0.4">
      <c r="A58" s="6">
        <v>1600</v>
      </c>
      <c r="B58" s="2" t="s">
        <v>31</v>
      </c>
    </row>
    <row r="59" spans="1:2" x14ac:dyDescent="0.4">
      <c r="A59" s="6">
        <v>1650</v>
      </c>
      <c r="B59" s="2" t="s">
        <v>32</v>
      </c>
    </row>
    <row r="60" spans="1:2" x14ac:dyDescent="0.4">
      <c r="A60" s="6">
        <v>1660</v>
      </c>
      <c r="B60" s="2" t="s">
        <v>33</v>
      </c>
    </row>
    <row r="61" spans="1:2" x14ac:dyDescent="0.4">
      <c r="A61" s="6">
        <v>1665</v>
      </c>
      <c r="B61" s="2" t="s">
        <v>88</v>
      </c>
    </row>
    <row r="62" spans="1:2" x14ac:dyDescent="0.4">
      <c r="A62" s="6">
        <v>1680</v>
      </c>
      <c r="B62" s="2" t="s">
        <v>34</v>
      </c>
    </row>
    <row r="63" spans="1:2" x14ac:dyDescent="0.4">
      <c r="A63" s="6">
        <v>1700</v>
      </c>
      <c r="B63" s="2" t="s">
        <v>128</v>
      </c>
    </row>
    <row r="64" spans="1:2" x14ac:dyDescent="0.4">
      <c r="A64" s="6">
        <v>1720</v>
      </c>
      <c r="B64" s="2" t="s">
        <v>129</v>
      </c>
    </row>
    <row r="65" spans="1:2" x14ac:dyDescent="0.4">
      <c r="A65" s="6">
        <v>1730</v>
      </c>
      <c r="B65" s="2" t="s">
        <v>161</v>
      </c>
    </row>
    <row r="66" spans="1:2" x14ac:dyDescent="0.4">
      <c r="A66" s="6">
        <v>1800</v>
      </c>
      <c r="B66" s="2" t="s">
        <v>130</v>
      </c>
    </row>
    <row r="67" spans="1:2" x14ac:dyDescent="0.4">
      <c r="A67" s="6">
        <v>3000</v>
      </c>
      <c r="B67" s="2" t="s">
        <v>35</v>
      </c>
    </row>
    <row r="68" spans="1:2" x14ac:dyDescent="0.4">
      <c r="A68" s="6">
        <v>3100</v>
      </c>
      <c r="B68" s="2" t="s">
        <v>89</v>
      </c>
    </row>
    <row r="69" spans="1:2" x14ac:dyDescent="0.4">
      <c r="A69" s="6">
        <v>3200</v>
      </c>
      <c r="B69" s="2" t="s">
        <v>90</v>
      </c>
    </row>
    <row r="70" spans="1:2" x14ac:dyDescent="0.4">
      <c r="A70" s="6">
        <v>3300</v>
      </c>
      <c r="B70" s="2" t="s">
        <v>91</v>
      </c>
    </row>
    <row r="71" spans="1:2" x14ac:dyDescent="0.4">
      <c r="A71" s="6">
        <v>4000</v>
      </c>
      <c r="B71" s="2" t="s">
        <v>36</v>
      </c>
    </row>
    <row r="72" spans="1:2" x14ac:dyDescent="0.4">
      <c r="A72" s="6">
        <v>4050</v>
      </c>
      <c r="B72" s="2" t="s">
        <v>37</v>
      </c>
    </row>
    <row r="73" spans="1:2" x14ac:dyDescent="0.4">
      <c r="A73" s="6">
        <v>4070</v>
      </c>
      <c r="B73" s="2" t="s">
        <v>122</v>
      </c>
    </row>
    <row r="74" spans="1:2" x14ac:dyDescent="0.4">
      <c r="A74" s="6">
        <v>4100</v>
      </c>
      <c r="B74" s="2" t="s">
        <v>38</v>
      </c>
    </row>
    <row r="75" spans="1:2" x14ac:dyDescent="0.4">
      <c r="A75" s="6">
        <v>4120</v>
      </c>
      <c r="B75" s="2" t="s">
        <v>39</v>
      </c>
    </row>
    <row r="76" spans="1:2" x14ac:dyDescent="0.4">
      <c r="A76" s="6">
        <v>4150</v>
      </c>
      <c r="B76" s="2" t="s">
        <v>92</v>
      </c>
    </row>
    <row r="77" spans="1:2" x14ac:dyDescent="0.4">
      <c r="A77" s="6">
        <v>4200</v>
      </c>
      <c r="B77" s="2" t="s">
        <v>40</v>
      </c>
    </row>
    <row r="78" spans="1:2" x14ac:dyDescent="0.4">
      <c r="A78" s="6">
        <v>4250</v>
      </c>
      <c r="B78" s="2" t="s">
        <v>41</v>
      </c>
    </row>
    <row r="79" spans="1:2" x14ac:dyDescent="0.4">
      <c r="A79" s="6">
        <v>4300</v>
      </c>
      <c r="B79" s="2" t="s">
        <v>42</v>
      </c>
    </row>
    <row r="80" spans="1:2" x14ac:dyDescent="0.4">
      <c r="A80" s="6">
        <v>4350</v>
      </c>
      <c r="B80" s="2" t="s">
        <v>43</v>
      </c>
    </row>
    <row r="81" spans="1:2" x14ac:dyDescent="0.4">
      <c r="A81" s="6">
        <v>4400</v>
      </c>
      <c r="B81" s="2" t="s">
        <v>44</v>
      </c>
    </row>
    <row r="82" spans="1:2" x14ac:dyDescent="0.4">
      <c r="A82" s="6">
        <v>4500</v>
      </c>
      <c r="B82" s="2" t="s">
        <v>93</v>
      </c>
    </row>
    <row r="83" spans="1:2" x14ac:dyDescent="0.4">
      <c r="A83" s="6">
        <v>4600</v>
      </c>
      <c r="B83" s="2" t="s">
        <v>45</v>
      </c>
    </row>
    <row r="84" spans="1:2" x14ac:dyDescent="0.4">
      <c r="A84" s="6">
        <v>4650</v>
      </c>
      <c r="B84" s="2" t="s">
        <v>46</v>
      </c>
    </row>
    <row r="85" spans="1:2" x14ac:dyDescent="0.4">
      <c r="A85" s="6">
        <v>4700</v>
      </c>
      <c r="B85" s="2" t="s">
        <v>56</v>
      </c>
    </row>
    <row r="86" spans="1:2" x14ac:dyDescent="0.4">
      <c r="A86" s="6">
        <v>4750</v>
      </c>
      <c r="B86" s="2" t="s">
        <v>94</v>
      </c>
    </row>
    <row r="87" spans="1:2" x14ac:dyDescent="0.4">
      <c r="A87" s="6">
        <v>4800</v>
      </c>
      <c r="B87" s="2" t="s">
        <v>95</v>
      </c>
    </row>
    <row r="88" spans="1:2" x14ac:dyDescent="0.4">
      <c r="A88" s="6">
        <v>4950</v>
      </c>
      <c r="B88" s="2" t="s">
        <v>96</v>
      </c>
    </row>
    <row r="89" spans="1:2" x14ac:dyDescent="0.4">
      <c r="A89" s="6">
        <v>4960</v>
      </c>
      <c r="B89" s="2" t="s">
        <v>47</v>
      </c>
    </row>
    <row r="90" spans="1:2" x14ac:dyDescent="0.4">
      <c r="A90" s="6">
        <v>4970</v>
      </c>
      <c r="B90" s="2" t="s">
        <v>48</v>
      </c>
    </row>
    <row r="91" spans="1:2" x14ac:dyDescent="0.4">
      <c r="A91" s="6">
        <v>4990</v>
      </c>
      <c r="B91" s="2" t="s">
        <v>49</v>
      </c>
    </row>
    <row r="92" spans="1:2" x14ac:dyDescent="0.4">
      <c r="A92" s="6">
        <v>7000</v>
      </c>
      <c r="B92" s="2" t="s">
        <v>50</v>
      </c>
    </row>
    <row r="93" spans="1:2" x14ac:dyDescent="0.4">
      <c r="A93" s="6">
        <v>7400</v>
      </c>
      <c r="B93" s="2" t="s">
        <v>97</v>
      </c>
    </row>
    <row r="94" spans="1:2" x14ac:dyDescent="0.4">
      <c r="A94" s="6">
        <v>7500</v>
      </c>
      <c r="B94" s="2" t="s">
        <v>98</v>
      </c>
    </row>
    <row r="95" spans="1:2" x14ac:dyDescent="0.4">
      <c r="A95" s="6">
        <v>8200</v>
      </c>
      <c r="B95" s="2" t="s">
        <v>51</v>
      </c>
    </row>
    <row r="96" spans="1:2" x14ac:dyDescent="0.4">
      <c r="A96" s="6">
        <v>8300</v>
      </c>
      <c r="B96" s="2" t="s">
        <v>99</v>
      </c>
    </row>
    <row r="97" spans="1:2" x14ac:dyDescent="0.4">
      <c r="A97" s="6">
        <v>8400</v>
      </c>
      <c r="B97" s="2" t="s">
        <v>52</v>
      </c>
    </row>
    <row r="98" spans="1:2" x14ac:dyDescent="0.4">
      <c r="A98" s="6">
        <v>8500</v>
      </c>
      <c r="B98" s="2" t="s">
        <v>53</v>
      </c>
    </row>
    <row r="99" spans="1:2" x14ac:dyDescent="0.4">
      <c r="A99" s="6">
        <v>8550</v>
      </c>
      <c r="B99" s="2" t="s">
        <v>54</v>
      </c>
    </row>
    <row r="100" spans="1:2" x14ac:dyDescent="0.4">
      <c r="A100" s="6">
        <v>8600</v>
      </c>
      <c r="B100" s="2" t="s">
        <v>100</v>
      </c>
    </row>
    <row r="101" spans="1:2" x14ac:dyDescent="0.4">
      <c r="A101" s="6">
        <v>9000</v>
      </c>
      <c r="B101" s="2" t="s">
        <v>101</v>
      </c>
    </row>
    <row r="102" spans="1:2" x14ac:dyDescent="0.4">
      <c r="A102" s="6">
        <v>9100</v>
      </c>
      <c r="B102" s="2" t="s">
        <v>55</v>
      </c>
    </row>
    <row r="103" spans="1:2" x14ac:dyDescent="0.4">
      <c r="A103" s="6">
        <v>9600</v>
      </c>
      <c r="B103" s="2" t="s">
        <v>71</v>
      </c>
    </row>
    <row r="104" spans="1:2" x14ac:dyDescent="0.4">
      <c r="A104" s="64">
        <v>9950</v>
      </c>
      <c r="B104" s="7" t="s">
        <v>159</v>
      </c>
    </row>
    <row r="105" spans="1:2" x14ac:dyDescent="0.4">
      <c r="A105" s="64">
        <v>9999</v>
      </c>
      <c r="B105" s="7" t="s">
        <v>160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B574BC-3011-457C-B243-B2026C5D2F4C}">
  <dimension ref="A1:M68"/>
  <sheetViews>
    <sheetView showGridLines="0" zoomScaleNormal="100" workbookViewId="0">
      <selection activeCell="D1" sqref="D1"/>
    </sheetView>
  </sheetViews>
  <sheetFormatPr defaultColWidth="8.86328125" defaultRowHeight="15" x14ac:dyDescent="0.4"/>
  <cols>
    <col min="1" max="1" width="2.86328125" style="2" customWidth="1"/>
    <col min="2" max="2" width="14.265625" style="1" customWidth="1"/>
    <col min="3" max="3" width="11.59765625" style="1" customWidth="1"/>
    <col min="4" max="4" width="11.265625" style="1" customWidth="1"/>
    <col min="5" max="5" width="18.265625" style="1" customWidth="1"/>
    <col min="6" max="6" width="14.73046875" style="1" customWidth="1"/>
    <col min="7" max="7" width="15.59765625" style="1" customWidth="1"/>
    <col min="8" max="8" width="16" style="1" customWidth="1"/>
    <col min="9" max="9" width="15.86328125" style="1" customWidth="1"/>
    <col min="10" max="10" width="15.59765625" style="1" customWidth="1"/>
    <col min="11" max="11" width="10.265625" style="1" customWidth="1"/>
    <col min="12" max="12" width="6.59765625" style="1" customWidth="1"/>
    <col min="13" max="13" width="2.3984375" style="1" customWidth="1"/>
    <col min="14" max="16384" width="8.86328125" style="1"/>
  </cols>
  <sheetData>
    <row r="1" spans="1:13" x14ac:dyDescent="0.4">
      <c r="B1" s="10" t="s">
        <v>152</v>
      </c>
      <c r="D1" s="10" t="s">
        <v>131</v>
      </c>
      <c r="E1" s="10"/>
    </row>
    <row r="2" spans="1:13" x14ac:dyDescent="0.4">
      <c r="B2" s="10"/>
      <c r="D2" s="10"/>
      <c r="E2" s="10"/>
    </row>
    <row r="3" spans="1:13" x14ac:dyDescent="0.4">
      <c r="B3" s="10"/>
      <c r="D3" s="10"/>
      <c r="E3" s="10"/>
    </row>
    <row r="4" spans="1:13" ht="18" customHeight="1" x14ac:dyDescent="0.4">
      <c r="B4" s="10" t="s">
        <v>132</v>
      </c>
      <c r="D4" s="10"/>
      <c r="E4" s="10"/>
    </row>
    <row r="5" spans="1:13" ht="18" customHeight="1" x14ac:dyDescent="0.4">
      <c r="A5" s="2" t="s">
        <v>4</v>
      </c>
      <c r="B5" s="1" t="s">
        <v>182</v>
      </c>
      <c r="D5" s="10"/>
      <c r="E5" s="10"/>
    </row>
    <row r="6" spans="1:13" ht="18" customHeight="1" x14ac:dyDescent="0.4">
      <c r="B6" s="91" t="s">
        <v>7</v>
      </c>
      <c r="C6" s="92"/>
      <c r="D6" s="92"/>
      <c r="E6" s="92"/>
      <c r="F6" s="92"/>
      <c r="G6" s="92"/>
      <c r="H6" s="92"/>
      <c r="I6" s="92"/>
      <c r="J6" s="84" t="s">
        <v>8</v>
      </c>
    </row>
    <row r="7" spans="1:13" ht="18" customHeight="1" x14ac:dyDescent="0.4">
      <c r="B7" s="106" t="s">
        <v>9</v>
      </c>
      <c r="C7" s="115"/>
      <c r="D7" s="115"/>
      <c r="E7" s="116"/>
      <c r="F7" s="117" t="s">
        <v>6</v>
      </c>
      <c r="G7" s="95" t="s">
        <v>0</v>
      </c>
      <c r="H7" s="96"/>
      <c r="I7" s="110" t="s">
        <v>2</v>
      </c>
      <c r="J7" s="112" t="s">
        <v>3</v>
      </c>
    </row>
    <row r="8" spans="1:13" ht="18" customHeight="1" x14ac:dyDescent="0.4">
      <c r="B8" s="30" t="s">
        <v>69</v>
      </c>
      <c r="C8" s="8" t="s">
        <v>70</v>
      </c>
      <c r="D8" s="8"/>
      <c r="E8" s="11"/>
      <c r="F8" s="106"/>
      <c r="G8" s="95"/>
      <c r="H8" s="96"/>
      <c r="I8" s="107"/>
      <c r="J8" s="110"/>
    </row>
    <row r="9" spans="1:13" ht="18" customHeight="1" x14ac:dyDescent="0.4">
      <c r="B9" s="39">
        <v>620</v>
      </c>
      <c r="C9" s="97" t="str">
        <f>_xlfn.XLOOKUP(B9,'H 11 aanwijzingen'!$A$19:$A$103,'H 11 aanwijzingen'!$B$19:$B$103,"",1)</f>
        <v>Ongeplaatst aandelenkapitaal</v>
      </c>
      <c r="D9" s="98"/>
      <c r="E9" s="99"/>
      <c r="F9" s="40"/>
      <c r="G9" s="120" t="s">
        <v>153</v>
      </c>
      <c r="H9" s="120"/>
      <c r="I9" s="53">
        <v>4500000</v>
      </c>
      <c r="J9" s="54"/>
    </row>
    <row r="10" spans="1:13" ht="18" customHeight="1" x14ac:dyDescent="0.4">
      <c r="B10" s="39">
        <v>600</v>
      </c>
      <c r="C10" s="97" t="str">
        <f>_xlfn.XLOOKUP(B10,'H 11 aanwijzingen'!$A$19:$A$103,'H 11 aanwijzingen'!$B$19:$B$103,"",1)</f>
        <v>Aandelenkapitaal</v>
      </c>
      <c r="D10" s="98"/>
      <c r="E10" s="99"/>
      <c r="F10" s="40"/>
      <c r="G10" s="108" t="str">
        <f>G9</f>
        <v>Oprichting bv</v>
      </c>
      <c r="H10" s="108"/>
      <c r="I10" s="55"/>
      <c r="J10" s="56">
        <v>4500000</v>
      </c>
    </row>
    <row r="11" spans="1:13" ht="18" customHeight="1" x14ac:dyDescent="0.4">
      <c r="B11" s="39"/>
      <c r="C11" s="97" t="str">
        <f>_xlfn.XLOOKUP(B11,'H 11 aanwijzingen'!$A$19:$A$103,'H 11 aanwijzingen'!$B$19:$B$103,"",1)</f>
        <v/>
      </c>
      <c r="D11" s="98"/>
      <c r="E11" s="99"/>
      <c r="F11" s="40"/>
      <c r="G11" s="100"/>
      <c r="H11" s="101"/>
      <c r="I11" s="41"/>
      <c r="J11" s="32"/>
    </row>
    <row r="12" spans="1:13" ht="18" customHeight="1" x14ac:dyDescent="0.4">
      <c r="B12" s="42"/>
      <c r="C12" s="9"/>
      <c r="D12" s="9"/>
      <c r="E12" s="9"/>
      <c r="F12" s="43"/>
      <c r="G12" s="44"/>
      <c r="H12" s="44"/>
      <c r="I12" s="45"/>
      <c r="J12" s="46"/>
    </row>
    <row r="13" spans="1:13" ht="18" customHeight="1" x14ac:dyDescent="0.4">
      <c r="A13" s="2" t="s">
        <v>5</v>
      </c>
      <c r="B13" s="1" t="s">
        <v>133</v>
      </c>
    </row>
    <row r="14" spans="1:13" x14ac:dyDescent="0.4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</row>
    <row r="15" spans="1:13" x14ac:dyDescent="0.45">
      <c r="A15" s="13"/>
      <c r="B15" s="14" t="s">
        <v>105</v>
      </c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</row>
    <row r="16" spans="1:13" x14ac:dyDescent="0.4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</row>
    <row r="17" spans="1:13" ht="18" customHeight="1" x14ac:dyDescent="0.45">
      <c r="A17" s="13"/>
      <c r="B17" s="15" t="s">
        <v>104</v>
      </c>
      <c r="C17" s="16">
        <v>20</v>
      </c>
      <c r="D17" s="13"/>
      <c r="E17" s="121" t="s">
        <v>106</v>
      </c>
      <c r="F17" s="122"/>
      <c r="G17" s="17" t="s">
        <v>183</v>
      </c>
      <c r="H17" s="13"/>
      <c r="I17" s="29" t="s">
        <v>107</v>
      </c>
      <c r="J17" s="29"/>
      <c r="K17" s="18" t="s">
        <v>184</v>
      </c>
      <c r="L17" s="13"/>
      <c r="M17" s="13"/>
    </row>
    <row r="18" spans="1:13" ht="18" customHeight="1" x14ac:dyDescent="0.45">
      <c r="A18" s="13"/>
      <c r="B18" s="15" t="s">
        <v>108</v>
      </c>
      <c r="C18" s="33">
        <v>0</v>
      </c>
      <c r="D18" s="13"/>
      <c r="E18" s="121" t="s">
        <v>109</v>
      </c>
      <c r="F18" s="122"/>
      <c r="G18" s="61">
        <f>C18+J23</f>
        <v>2250000</v>
      </c>
      <c r="H18" s="13"/>
      <c r="I18" s="13"/>
      <c r="J18" s="13"/>
      <c r="K18" s="13"/>
      <c r="L18" s="13"/>
      <c r="M18" s="13"/>
    </row>
    <row r="19" spans="1:13" x14ac:dyDescent="0.4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</row>
    <row r="20" spans="1:13" x14ac:dyDescent="0.4">
      <c r="A20" s="12"/>
      <c r="B20" s="20" t="s">
        <v>110</v>
      </c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</row>
    <row r="21" spans="1:13" x14ac:dyDescent="0.4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</row>
    <row r="22" spans="1:13" ht="30" x14ac:dyDescent="0.4">
      <c r="A22" s="12"/>
      <c r="B22" s="28" t="s">
        <v>103</v>
      </c>
      <c r="C22" s="28" t="s">
        <v>111</v>
      </c>
      <c r="D22" s="28" t="s">
        <v>112</v>
      </c>
      <c r="E22" s="107" t="s">
        <v>0</v>
      </c>
      <c r="F22" s="107"/>
      <c r="G22" s="28" t="s">
        <v>113</v>
      </c>
      <c r="H22" s="28" t="s">
        <v>114</v>
      </c>
      <c r="I22" s="28" t="s">
        <v>117</v>
      </c>
      <c r="J22" s="28" t="s">
        <v>1</v>
      </c>
      <c r="K22" s="28" t="s">
        <v>115</v>
      </c>
      <c r="L22" s="28" t="s">
        <v>116</v>
      </c>
      <c r="M22" s="12"/>
    </row>
    <row r="23" spans="1:13" ht="18" customHeight="1" x14ac:dyDescent="0.45">
      <c r="A23" s="21"/>
      <c r="B23" s="57">
        <v>45293</v>
      </c>
      <c r="C23" s="58" t="s">
        <v>154</v>
      </c>
      <c r="D23" s="59"/>
      <c r="E23" s="113" t="s">
        <v>155</v>
      </c>
      <c r="F23" s="113"/>
      <c r="G23" s="59"/>
      <c r="H23" s="60"/>
      <c r="I23" s="60"/>
      <c r="J23" s="61">
        <v>2250000</v>
      </c>
      <c r="K23" s="62"/>
      <c r="L23" s="23"/>
      <c r="M23" s="21"/>
    </row>
    <row r="24" spans="1:13" ht="18" customHeight="1" x14ac:dyDescent="0.45">
      <c r="A24" s="21"/>
      <c r="B24" s="22"/>
      <c r="C24" s="27"/>
      <c r="D24" s="24"/>
      <c r="E24" s="114"/>
      <c r="F24" s="114"/>
      <c r="G24" s="24"/>
      <c r="H24" s="25"/>
      <c r="I24" s="25"/>
      <c r="J24" s="19"/>
      <c r="K24" s="26"/>
      <c r="L24" s="23"/>
      <c r="M24" s="21"/>
    </row>
    <row r="25" spans="1:13" x14ac:dyDescent="0.4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</row>
    <row r="27" spans="1:13" ht="18" customHeight="1" x14ac:dyDescent="0.4">
      <c r="A27" s="2" t="s">
        <v>118</v>
      </c>
      <c r="B27" s="1" t="s">
        <v>102</v>
      </c>
    </row>
    <row r="28" spans="1:13" ht="18" customHeight="1" x14ac:dyDescent="0.4">
      <c r="B28" s="91" t="s">
        <v>7</v>
      </c>
      <c r="C28" s="92"/>
      <c r="D28" s="92"/>
      <c r="E28" s="92"/>
      <c r="F28" s="92"/>
      <c r="G28" s="92"/>
      <c r="H28" s="92"/>
      <c r="I28" s="92"/>
      <c r="J28" s="84" t="s">
        <v>8</v>
      </c>
    </row>
    <row r="29" spans="1:13" ht="18" customHeight="1" x14ac:dyDescent="0.4">
      <c r="B29" s="102" t="s">
        <v>9</v>
      </c>
      <c r="C29" s="103"/>
      <c r="D29" s="103"/>
      <c r="E29" s="104"/>
      <c r="F29" s="105" t="s">
        <v>6</v>
      </c>
      <c r="G29" s="93" t="s">
        <v>0</v>
      </c>
      <c r="H29" s="94"/>
      <c r="I29" s="107" t="s">
        <v>2</v>
      </c>
      <c r="J29" s="109" t="s">
        <v>3</v>
      </c>
    </row>
    <row r="30" spans="1:13" ht="18" customHeight="1" x14ac:dyDescent="0.4">
      <c r="B30" s="30" t="s">
        <v>69</v>
      </c>
      <c r="C30" s="8" t="s">
        <v>70</v>
      </c>
      <c r="D30" s="8"/>
      <c r="E30" s="11"/>
      <c r="F30" s="106"/>
      <c r="G30" s="95"/>
      <c r="H30" s="96"/>
      <c r="I30" s="107"/>
      <c r="J30" s="110"/>
    </row>
    <row r="31" spans="1:13" ht="18" customHeight="1" x14ac:dyDescent="0.4">
      <c r="B31" s="39">
        <v>620</v>
      </c>
      <c r="C31" s="97" t="str">
        <f>_xlfn.XLOOKUP(B31,'H 11 aanwijzingen'!$A$19:$A$103,'H 11 aanwijzingen'!$B$19:$B$103,"",1)</f>
        <v>Ongeplaatst aandelenkapitaal</v>
      </c>
      <c r="D31" s="98"/>
      <c r="E31" s="99"/>
      <c r="F31" s="40"/>
      <c r="G31" s="113" t="s">
        <v>155</v>
      </c>
      <c r="H31" s="113"/>
      <c r="I31" s="55"/>
      <c r="J31" s="56">
        <v>2250000</v>
      </c>
    </row>
    <row r="32" spans="1:13" ht="18" customHeight="1" x14ac:dyDescent="0.4">
      <c r="B32" s="39">
        <v>1050</v>
      </c>
      <c r="C32" s="97" t="str">
        <f>_xlfn.XLOOKUP(B32,'H 11 aanwijzingen'!$A$19:$A$103,'H 11 aanwijzingen'!$B$19:$B$103,"",1)</f>
        <v>Rabobank</v>
      </c>
      <c r="D32" s="98"/>
      <c r="E32" s="99"/>
      <c r="F32" s="40"/>
      <c r="G32" s="108" t="str">
        <f>G31</f>
        <v>Storting aandeelhouders</v>
      </c>
      <c r="H32" s="108"/>
      <c r="I32" s="56">
        <v>2250000</v>
      </c>
      <c r="J32" s="56"/>
    </row>
    <row r="33" spans="1:10" ht="18" customHeight="1" x14ac:dyDescent="0.4">
      <c r="B33" s="39"/>
      <c r="C33" s="97" t="str">
        <f>_xlfn.XLOOKUP(B33,'H 11 aanwijzingen'!$A$19:$A$103,'H 11 aanwijzingen'!$B$19:$B$103,"",1)</f>
        <v/>
      </c>
      <c r="D33" s="98"/>
      <c r="E33" s="99"/>
      <c r="F33" s="40"/>
      <c r="G33" s="100"/>
      <c r="H33" s="101"/>
      <c r="I33" s="41"/>
      <c r="J33" s="32"/>
    </row>
    <row r="34" spans="1:10" ht="18" customHeight="1" x14ac:dyDescent="0.4">
      <c r="B34" s="42"/>
      <c r="C34" s="9"/>
      <c r="D34" s="9"/>
      <c r="E34" s="9"/>
      <c r="F34" s="43"/>
      <c r="G34" s="44"/>
      <c r="H34" s="44"/>
      <c r="I34" s="45"/>
      <c r="J34" s="46"/>
    </row>
    <row r="35" spans="1:10" ht="18" customHeight="1" x14ac:dyDescent="0.4">
      <c r="A35" s="2" t="s">
        <v>120</v>
      </c>
      <c r="B35" s="1" t="s">
        <v>134</v>
      </c>
    </row>
    <row r="36" spans="1:10" ht="18" customHeight="1" x14ac:dyDescent="0.4">
      <c r="B36" s="1" t="s">
        <v>156</v>
      </c>
      <c r="F36" s="63"/>
      <c r="G36" s="63"/>
    </row>
    <row r="37" spans="1:10" ht="18" customHeight="1" x14ac:dyDescent="0.4"/>
    <row r="38" spans="1:10" x14ac:dyDescent="0.4">
      <c r="A38" s="2" t="s">
        <v>135</v>
      </c>
      <c r="B38" s="1" t="s">
        <v>102</v>
      </c>
    </row>
    <row r="39" spans="1:10" x14ac:dyDescent="0.4">
      <c r="B39" s="91" t="s">
        <v>7</v>
      </c>
      <c r="C39" s="92"/>
      <c r="D39" s="92"/>
      <c r="E39" s="92"/>
      <c r="F39" s="92"/>
      <c r="G39" s="92"/>
      <c r="H39" s="92"/>
      <c r="I39" s="92"/>
      <c r="J39" s="84" t="s">
        <v>8</v>
      </c>
    </row>
    <row r="40" spans="1:10" x14ac:dyDescent="0.4">
      <c r="B40" s="102" t="s">
        <v>9</v>
      </c>
      <c r="C40" s="103"/>
      <c r="D40" s="103"/>
      <c r="E40" s="104"/>
      <c r="F40" s="105" t="s">
        <v>6</v>
      </c>
      <c r="G40" s="93" t="s">
        <v>0</v>
      </c>
      <c r="H40" s="94"/>
      <c r="I40" s="107" t="s">
        <v>2</v>
      </c>
      <c r="J40" s="109" t="s">
        <v>3</v>
      </c>
    </row>
    <row r="41" spans="1:10" ht="18" customHeight="1" x14ac:dyDescent="0.4">
      <c r="B41" s="30" t="s">
        <v>69</v>
      </c>
      <c r="C41" s="8" t="s">
        <v>70</v>
      </c>
      <c r="D41" s="8"/>
      <c r="E41" s="11"/>
      <c r="F41" s="106"/>
      <c r="G41" s="95"/>
      <c r="H41" s="96"/>
      <c r="I41" s="107"/>
      <c r="J41" s="110"/>
    </row>
    <row r="42" spans="1:10" ht="18" customHeight="1" x14ac:dyDescent="0.4">
      <c r="B42" s="39">
        <v>620</v>
      </c>
      <c r="C42" s="97" t="str">
        <f>_xlfn.XLOOKUP(B42,'H 11 aanwijzingen'!$A$19:$A$103,'H 11 aanwijzingen'!$B$19:$B$103,"",1)</f>
        <v>Ongeplaatst aandelenkapitaal</v>
      </c>
      <c r="D42" s="98"/>
      <c r="E42" s="99"/>
      <c r="F42" s="40"/>
      <c r="G42" s="113" t="s">
        <v>155</v>
      </c>
      <c r="H42" s="113"/>
      <c r="I42" s="55"/>
      <c r="J42" s="56">
        <v>1500000</v>
      </c>
    </row>
    <row r="43" spans="1:10" ht="18" customHeight="1" x14ac:dyDescent="0.4">
      <c r="B43" s="39">
        <v>650</v>
      </c>
      <c r="C43" s="97" t="str">
        <f>_xlfn.XLOOKUP(B43,'H 11 aanwijzingen'!$A$19:$A$103,'H 11 aanwijzingen'!$B$19:$B$103,"",1)</f>
        <v>Agioreserve</v>
      </c>
      <c r="D43" s="98"/>
      <c r="E43" s="99"/>
      <c r="F43" s="40"/>
      <c r="G43" s="118" t="str">
        <f>G42</f>
        <v>Storting aandeelhouders</v>
      </c>
      <c r="H43" s="119"/>
      <c r="I43" s="55"/>
      <c r="J43" s="56">
        <v>450000</v>
      </c>
    </row>
    <row r="44" spans="1:10" ht="18" customHeight="1" x14ac:dyDescent="0.4">
      <c r="B44" s="39">
        <v>1050</v>
      </c>
      <c r="C44" s="97" t="str">
        <f>_xlfn.XLOOKUP(B44,'H 11 aanwijzingen'!$A$19:$A$103,'H 11 aanwijzingen'!$B$19:$B$103,"",1)</f>
        <v>Rabobank</v>
      </c>
      <c r="D44" s="98"/>
      <c r="E44" s="99"/>
      <c r="F44" s="40"/>
      <c r="G44" s="108" t="str">
        <f>G42</f>
        <v>Storting aandeelhouders</v>
      </c>
      <c r="H44" s="108"/>
      <c r="I44" s="56">
        <v>1950000</v>
      </c>
      <c r="J44" s="56"/>
    </row>
    <row r="45" spans="1:10" ht="18" customHeight="1" x14ac:dyDescent="0.4">
      <c r="B45" s="39"/>
      <c r="C45" s="97" t="str">
        <f>_xlfn.XLOOKUP(B45,'H 11 aanwijzingen'!$A$19:$A$103,'H 11 aanwijzingen'!$B$19:$B$103,"",1)</f>
        <v/>
      </c>
      <c r="D45" s="98"/>
      <c r="E45" s="99"/>
      <c r="F45" s="40"/>
      <c r="G45" s="100"/>
      <c r="H45" s="101"/>
      <c r="I45" s="41"/>
      <c r="J45" s="32"/>
    </row>
    <row r="46" spans="1:10" ht="18" customHeight="1" x14ac:dyDescent="0.4">
      <c r="B46" s="34"/>
      <c r="C46" s="35"/>
      <c r="D46" s="35"/>
      <c r="E46" s="36"/>
      <c r="F46" s="35"/>
      <c r="G46" s="37"/>
      <c r="H46" s="37"/>
      <c r="I46" s="38"/>
      <c r="J46" s="38"/>
    </row>
    <row r="48" spans="1:10" x14ac:dyDescent="0.4">
      <c r="B48" s="10" t="s">
        <v>136</v>
      </c>
    </row>
    <row r="49" spans="1:10" ht="18" customHeight="1" x14ac:dyDescent="0.4">
      <c r="A49" s="2" t="s">
        <v>4</v>
      </c>
      <c r="B49" s="1" t="s">
        <v>185</v>
      </c>
      <c r="D49" s="10"/>
      <c r="E49" s="10"/>
    </row>
    <row r="50" spans="1:10" ht="18" customHeight="1" x14ac:dyDescent="0.4">
      <c r="B50" s="91" t="s">
        <v>7</v>
      </c>
      <c r="C50" s="92"/>
      <c r="D50" s="92"/>
      <c r="E50" s="92"/>
      <c r="F50" s="92"/>
      <c r="G50" s="92"/>
      <c r="H50" s="92"/>
      <c r="I50" s="92"/>
      <c r="J50" s="84" t="s">
        <v>8</v>
      </c>
    </row>
    <row r="51" spans="1:10" ht="18" customHeight="1" x14ac:dyDescent="0.4">
      <c r="B51" s="102" t="s">
        <v>9</v>
      </c>
      <c r="C51" s="103"/>
      <c r="D51" s="103"/>
      <c r="E51" s="104"/>
      <c r="F51" s="105" t="s">
        <v>6</v>
      </c>
      <c r="G51" s="93" t="s">
        <v>0</v>
      </c>
      <c r="H51" s="94"/>
      <c r="I51" s="107" t="s">
        <v>2</v>
      </c>
      <c r="J51" s="109" t="s">
        <v>3</v>
      </c>
    </row>
    <row r="52" spans="1:10" ht="18" customHeight="1" x14ac:dyDescent="0.4">
      <c r="B52" s="30" t="s">
        <v>69</v>
      </c>
      <c r="C52" s="8" t="s">
        <v>70</v>
      </c>
      <c r="D52" s="8"/>
      <c r="E52" s="11"/>
      <c r="F52" s="106"/>
      <c r="G52" s="95"/>
      <c r="H52" s="96"/>
      <c r="I52" s="107"/>
      <c r="J52" s="110"/>
    </row>
    <row r="53" spans="1:10" ht="18" customHeight="1" x14ac:dyDescent="0.4">
      <c r="B53" s="39">
        <v>620</v>
      </c>
      <c r="C53" s="97" t="str">
        <f>_xlfn.XLOOKUP(B53,'H 11 aanwijzingen'!$A$19:$A$103,'H 11 aanwijzingen'!$B$19:$B$103,"",1)</f>
        <v>Ongeplaatst aandelenkapitaal</v>
      </c>
      <c r="D53" s="98"/>
      <c r="E53" s="99"/>
      <c r="F53" s="40"/>
      <c r="G53" s="108" t="s">
        <v>157</v>
      </c>
      <c r="H53" s="108"/>
      <c r="I53" s="55">
        <v>4000000</v>
      </c>
      <c r="J53" s="56"/>
    </row>
    <row r="54" spans="1:10" ht="18" customHeight="1" x14ac:dyDescent="0.4">
      <c r="B54" s="39">
        <v>600</v>
      </c>
      <c r="C54" s="97" t="str">
        <f>_xlfn.XLOOKUP(B54,'H 11 aanwijzingen'!$A$19:$A$103,'H 11 aanwijzingen'!$B$19:$B$103,"",1)</f>
        <v>Aandelenkapitaal</v>
      </c>
      <c r="D54" s="98"/>
      <c r="E54" s="99"/>
      <c r="F54" s="40"/>
      <c r="G54" s="108" t="str">
        <f>G53</f>
        <v>uitbreiding aandelenkapitaal</v>
      </c>
      <c r="H54" s="108"/>
      <c r="I54" s="55"/>
      <c r="J54" s="56">
        <v>4000000</v>
      </c>
    </row>
    <row r="55" spans="1:10" ht="18" customHeight="1" x14ac:dyDescent="0.4">
      <c r="B55" s="39"/>
      <c r="C55" s="97" t="str">
        <f>_xlfn.XLOOKUP(B55,'H 11 aanwijzingen'!$A$19:$A$103,'H 11 aanwijzingen'!$B$19:$B$103,"",1)</f>
        <v/>
      </c>
      <c r="D55" s="98"/>
      <c r="E55" s="99"/>
      <c r="F55" s="40"/>
      <c r="G55" s="111"/>
      <c r="H55" s="111"/>
      <c r="I55" s="41"/>
      <c r="J55" s="32"/>
    </row>
    <row r="56" spans="1:10" ht="18" customHeight="1" x14ac:dyDescent="0.4">
      <c r="B56" s="42"/>
      <c r="C56" s="9"/>
      <c r="D56" s="9"/>
      <c r="E56" s="9"/>
      <c r="F56" s="43"/>
      <c r="G56" s="47"/>
      <c r="H56" s="47"/>
      <c r="I56" s="45"/>
      <c r="J56" s="46"/>
    </row>
    <row r="57" spans="1:10" ht="18" customHeight="1" x14ac:dyDescent="0.4">
      <c r="A57" s="2" t="s">
        <v>5</v>
      </c>
      <c r="B57" s="31" t="s">
        <v>137</v>
      </c>
    </row>
    <row r="58" spans="1:10" ht="18" customHeight="1" x14ac:dyDescent="0.4">
      <c r="B58" s="1" t="s">
        <v>158</v>
      </c>
      <c r="C58" s="63"/>
      <c r="D58" s="63"/>
      <c r="E58" s="63"/>
      <c r="F58" s="63"/>
      <c r="G58" s="63"/>
      <c r="H58" s="63"/>
    </row>
    <row r="59" spans="1:10" ht="18" customHeight="1" x14ac:dyDescent="0.4"/>
    <row r="60" spans="1:10" ht="18" customHeight="1" x14ac:dyDescent="0.4">
      <c r="A60" s="2" t="s">
        <v>118</v>
      </c>
      <c r="B60" s="1" t="s">
        <v>119</v>
      </c>
    </row>
    <row r="61" spans="1:10" ht="18" customHeight="1" x14ac:dyDescent="0.4">
      <c r="B61" s="91" t="s">
        <v>7</v>
      </c>
      <c r="C61" s="92"/>
      <c r="D61" s="92"/>
      <c r="E61" s="92"/>
      <c r="F61" s="92"/>
      <c r="G61" s="92"/>
      <c r="H61" s="92"/>
      <c r="I61" s="92"/>
      <c r="J61" s="84" t="s">
        <v>8</v>
      </c>
    </row>
    <row r="62" spans="1:10" ht="18" customHeight="1" x14ac:dyDescent="0.4">
      <c r="B62" s="102" t="s">
        <v>9</v>
      </c>
      <c r="C62" s="103"/>
      <c r="D62" s="103"/>
      <c r="E62" s="104"/>
      <c r="F62" s="105" t="s">
        <v>6</v>
      </c>
      <c r="G62" s="93" t="s">
        <v>0</v>
      </c>
      <c r="H62" s="94"/>
      <c r="I62" s="107" t="s">
        <v>2</v>
      </c>
      <c r="J62" s="109" t="s">
        <v>3</v>
      </c>
    </row>
    <row r="63" spans="1:10" ht="18" customHeight="1" x14ac:dyDescent="0.4">
      <c r="B63" s="30" t="s">
        <v>69</v>
      </c>
      <c r="C63" s="8" t="s">
        <v>70</v>
      </c>
      <c r="D63" s="8"/>
      <c r="E63" s="11"/>
      <c r="F63" s="106"/>
      <c r="G63" s="95"/>
      <c r="H63" s="96"/>
      <c r="I63" s="107"/>
      <c r="J63" s="110"/>
    </row>
    <row r="64" spans="1:10" ht="18" customHeight="1" x14ac:dyDescent="0.4">
      <c r="B64" s="39">
        <v>620</v>
      </c>
      <c r="C64" s="97" t="str">
        <f>_xlfn.XLOOKUP(B64,'H 11 aanwijzingen'!$A$19:$A$103,'H 11 aanwijzingen'!$B$19:$B$103,"",1)</f>
        <v>Ongeplaatst aandelenkapitaal</v>
      </c>
      <c r="D64" s="98"/>
      <c r="E64" s="99"/>
      <c r="F64" s="40"/>
      <c r="G64" s="108" t="s">
        <v>155</v>
      </c>
      <c r="H64" s="108"/>
      <c r="I64" s="55"/>
      <c r="J64" s="56">
        <v>2000000</v>
      </c>
    </row>
    <row r="65" spans="2:10" ht="18" customHeight="1" x14ac:dyDescent="0.4">
      <c r="B65" s="39">
        <v>650</v>
      </c>
      <c r="C65" s="97" t="str">
        <f>_xlfn.XLOOKUP(B65,'H 11 aanwijzingen'!$A$19:$A$103,'H 11 aanwijzingen'!$B$19:$B$103,"",1)</f>
        <v>Agioreserve</v>
      </c>
      <c r="D65" s="98"/>
      <c r="E65" s="99"/>
      <c r="F65" s="40"/>
      <c r="G65" s="108" t="s">
        <v>155</v>
      </c>
      <c r="H65" s="108"/>
      <c r="I65" s="56"/>
      <c r="J65" s="54">
        <v>1200000</v>
      </c>
    </row>
    <row r="66" spans="2:10" ht="18" customHeight="1" x14ac:dyDescent="0.4">
      <c r="B66" s="39">
        <v>1050</v>
      </c>
      <c r="C66" s="97" t="str">
        <f>_xlfn.XLOOKUP(B66,'H 11 aanwijzingen'!$A$19:$A$103,'H 11 aanwijzingen'!$B$19:$B$103,"",1)</f>
        <v>Rabobank</v>
      </c>
      <c r="D66" s="98"/>
      <c r="E66" s="99"/>
      <c r="F66" s="40"/>
      <c r="G66" s="108" t="s">
        <v>155</v>
      </c>
      <c r="H66" s="108"/>
      <c r="I66" s="56">
        <v>3200000</v>
      </c>
      <c r="J66" s="55"/>
    </row>
    <row r="67" spans="2:10" ht="18" customHeight="1" x14ac:dyDescent="0.4">
      <c r="B67" s="39"/>
      <c r="C67" s="97" t="str">
        <f>_xlfn.XLOOKUP(B67,'H 11 aanwijzingen'!$A$19:$A$103,'H 11 aanwijzingen'!$B$19:$B$103,"",1)</f>
        <v/>
      </c>
      <c r="D67" s="98"/>
      <c r="E67" s="99"/>
      <c r="F67" s="40"/>
      <c r="G67" s="100"/>
      <c r="H67" s="101"/>
      <c r="I67" s="41"/>
      <c r="J67" s="32"/>
    </row>
    <row r="68" spans="2:10" ht="18" customHeight="1" x14ac:dyDescent="0.4"/>
  </sheetData>
  <mergeCells count="69">
    <mergeCell ref="B6:I6"/>
    <mergeCell ref="G9:H9"/>
    <mergeCell ref="G10:H10"/>
    <mergeCell ref="E17:F17"/>
    <mergeCell ref="G64:H64"/>
    <mergeCell ref="C9:E9"/>
    <mergeCell ref="C10:E10"/>
    <mergeCell ref="C11:E11"/>
    <mergeCell ref="G11:H11"/>
    <mergeCell ref="G31:H31"/>
    <mergeCell ref="G32:H32"/>
    <mergeCell ref="B39:I39"/>
    <mergeCell ref="F29:F30"/>
    <mergeCell ref="G29:H30"/>
    <mergeCell ref="I29:I30"/>
    <mergeCell ref="E18:F18"/>
    <mergeCell ref="G42:H42"/>
    <mergeCell ref="G45:H45"/>
    <mergeCell ref="B50:I50"/>
    <mergeCell ref="G53:H53"/>
    <mergeCell ref="C42:E42"/>
    <mergeCell ref="C44:E44"/>
    <mergeCell ref="G44:H44"/>
    <mergeCell ref="C45:E45"/>
    <mergeCell ref="C43:E43"/>
    <mergeCell ref="G43:H43"/>
    <mergeCell ref="B51:E51"/>
    <mergeCell ref="F51:F52"/>
    <mergeCell ref="E23:F23"/>
    <mergeCell ref="E24:F24"/>
    <mergeCell ref="B28:I28"/>
    <mergeCell ref="B7:E7"/>
    <mergeCell ref="F7:F8"/>
    <mergeCell ref="G7:H8"/>
    <mergeCell ref="I7:I8"/>
    <mergeCell ref="J62:J63"/>
    <mergeCell ref="I51:I52"/>
    <mergeCell ref="G66:H66"/>
    <mergeCell ref="J7:J8"/>
    <mergeCell ref="B40:E40"/>
    <mergeCell ref="F40:F41"/>
    <mergeCell ref="G40:H41"/>
    <mergeCell ref="I40:I41"/>
    <mergeCell ref="J40:J41"/>
    <mergeCell ref="J29:J30"/>
    <mergeCell ref="C31:E31"/>
    <mergeCell ref="C32:E32"/>
    <mergeCell ref="C33:E33"/>
    <mergeCell ref="G33:H33"/>
    <mergeCell ref="B29:E29"/>
    <mergeCell ref="E22:F22"/>
    <mergeCell ref="J51:J52"/>
    <mergeCell ref="C53:E53"/>
    <mergeCell ref="C54:E54"/>
    <mergeCell ref="C55:E55"/>
    <mergeCell ref="G55:H55"/>
    <mergeCell ref="G54:H54"/>
    <mergeCell ref="B61:I61"/>
    <mergeCell ref="G51:H52"/>
    <mergeCell ref="C66:E66"/>
    <mergeCell ref="C67:E67"/>
    <mergeCell ref="G67:H67"/>
    <mergeCell ref="B62:E62"/>
    <mergeCell ref="F62:F63"/>
    <mergeCell ref="G62:H63"/>
    <mergeCell ref="I62:I63"/>
    <mergeCell ref="G65:H65"/>
    <mergeCell ref="C64:E64"/>
    <mergeCell ref="C65:E65"/>
  </mergeCells>
  <pageMargins left="0.7" right="0.7" top="0.75" bottom="0.75" header="0.3" footer="0.3"/>
  <ignoredErrors>
    <ignoredError sqref="C23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631BB7-71FF-40E9-A16B-F7BD99F5FC12}">
  <dimension ref="A1:G140"/>
  <sheetViews>
    <sheetView showGridLines="0" tabSelected="1" topLeftCell="A107" workbookViewId="0">
      <selection activeCell="A132" sqref="A132"/>
    </sheetView>
  </sheetViews>
  <sheetFormatPr defaultColWidth="8.86328125" defaultRowHeight="15" x14ac:dyDescent="0.45"/>
  <cols>
    <col min="1" max="1" width="2.86328125" style="1" customWidth="1"/>
    <col min="2" max="2" width="14.265625" style="1" customWidth="1"/>
    <col min="3" max="3" width="44.265625" style="1" customWidth="1"/>
    <col min="4" max="4" width="14.73046875" style="1" customWidth="1"/>
    <col min="5" max="5" width="30.1328125" style="1" customWidth="1"/>
    <col min="6" max="6" width="14.86328125" style="1" customWidth="1"/>
    <col min="7" max="7" width="15" style="1" customWidth="1"/>
    <col min="8" max="8" width="10.265625" style="1" customWidth="1"/>
    <col min="9" max="9" width="6.59765625" style="1" customWidth="1"/>
    <col min="10" max="10" width="2.3984375" style="1" customWidth="1"/>
    <col min="11" max="16384" width="8.86328125" style="1"/>
  </cols>
  <sheetData>
    <row r="1" spans="1:7" x14ac:dyDescent="0.45">
      <c r="B1" s="10" t="s">
        <v>152</v>
      </c>
      <c r="D1" s="10" t="s">
        <v>138</v>
      </c>
    </row>
    <row r="2" spans="1:7" x14ac:dyDescent="0.45">
      <c r="B2" s="10"/>
    </row>
    <row r="4" spans="1:7" ht="18" customHeight="1" x14ac:dyDescent="0.45">
      <c r="B4" s="10" t="s">
        <v>139</v>
      </c>
    </row>
    <row r="5" spans="1:7" ht="18" customHeight="1" x14ac:dyDescent="0.45">
      <c r="A5" s="1" t="s">
        <v>4</v>
      </c>
      <c r="B5" s="1" t="s">
        <v>140</v>
      </c>
    </row>
    <row r="6" spans="1:7" ht="18" customHeight="1" x14ac:dyDescent="0.45">
      <c r="B6" s="91" t="s">
        <v>7</v>
      </c>
      <c r="C6" s="92"/>
      <c r="D6" s="92"/>
      <c r="E6" s="92"/>
      <c r="F6" s="92"/>
      <c r="G6" s="84" t="s">
        <v>8</v>
      </c>
    </row>
    <row r="7" spans="1:7" ht="18" customHeight="1" x14ac:dyDescent="0.45">
      <c r="B7" s="106" t="s">
        <v>9</v>
      </c>
      <c r="C7" s="115"/>
      <c r="D7" s="117" t="s">
        <v>6</v>
      </c>
      <c r="E7" s="95" t="s">
        <v>0</v>
      </c>
      <c r="F7" s="110" t="s">
        <v>2</v>
      </c>
      <c r="G7" s="112" t="s">
        <v>3</v>
      </c>
    </row>
    <row r="8" spans="1:7" ht="18" customHeight="1" x14ac:dyDescent="0.45">
      <c r="B8" s="30" t="s">
        <v>69</v>
      </c>
      <c r="C8" s="8" t="s">
        <v>70</v>
      </c>
      <c r="D8" s="106"/>
      <c r="E8" s="95"/>
      <c r="F8" s="107"/>
      <c r="G8" s="110"/>
    </row>
    <row r="9" spans="1:7" ht="18" customHeight="1" x14ac:dyDescent="0.45">
      <c r="B9" s="39">
        <v>9950</v>
      </c>
      <c r="C9" s="74" t="str">
        <f>_xlfn.XLOOKUP(B9,'H 11 aanwijzingen'!$A$19:$A$105,'H 11 aanwijzingen'!$B$19:$B$105,"",1)</f>
        <v>Vennootschapsbelasting</v>
      </c>
      <c r="D9" s="40"/>
      <c r="E9" s="75" t="s">
        <v>186</v>
      </c>
      <c r="F9" s="55">
        <v>31250</v>
      </c>
      <c r="G9" s="56"/>
    </row>
    <row r="10" spans="1:7" ht="18" customHeight="1" x14ac:dyDescent="0.45">
      <c r="B10" s="39">
        <v>1700</v>
      </c>
      <c r="C10" s="74" t="str">
        <f>_xlfn.XLOOKUP(B10,'H 11 aanwijzingen'!$A$19:$A$105,'H 11 aanwijzingen'!$B$19:$B$105,"",1)</f>
        <v>Te betalen vennootschapsbelasting</v>
      </c>
      <c r="D10" s="40"/>
      <c r="E10" s="75" t="s">
        <v>186</v>
      </c>
      <c r="F10" s="56"/>
      <c r="G10" s="56">
        <v>31250</v>
      </c>
    </row>
    <row r="11" spans="1:7" ht="18" customHeight="1" x14ac:dyDescent="0.45">
      <c r="B11" s="39"/>
      <c r="C11" s="74" t="str">
        <f>_xlfn.XLOOKUP(B11,'H 11 aanwijzingen'!$A$19:$A$105,'H 11 aanwijzingen'!$B$19:$B$105,"",1)</f>
        <v/>
      </c>
      <c r="D11" s="40"/>
      <c r="E11" s="76"/>
      <c r="F11" s="41"/>
      <c r="G11" s="32"/>
    </row>
    <row r="12" spans="1:7" ht="18" customHeight="1" x14ac:dyDescent="0.45">
      <c r="B12" s="42"/>
      <c r="C12" s="9"/>
      <c r="D12" s="43"/>
      <c r="E12" s="47"/>
      <c r="F12" s="45"/>
      <c r="G12" s="46"/>
    </row>
    <row r="13" spans="1:7" ht="18" customHeight="1" x14ac:dyDescent="0.45">
      <c r="A13" s="1" t="s">
        <v>5</v>
      </c>
      <c r="B13" s="1" t="s">
        <v>141</v>
      </c>
      <c r="C13" s="35"/>
      <c r="D13" s="35"/>
      <c r="E13" s="37"/>
      <c r="F13" s="38"/>
      <c r="G13" s="38"/>
    </row>
    <row r="14" spans="1:7" ht="18" customHeight="1" x14ac:dyDescent="0.45">
      <c r="B14" s="91" t="s">
        <v>7</v>
      </c>
      <c r="C14" s="92"/>
      <c r="D14" s="92"/>
      <c r="E14" s="92"/>
      <c r="F14" s="92"/>
      <c r="G14" s="84" t="s">
        <v>8</v>
      </c>
    </row>
    <row r="15" spans="1:7" ht="18" customHeight="1" x14ac:dyDescent="0.45">
      <c r="B15" s="102" t="s">
        <v>9</v>
      </c>
      <c r="C15" s="103"/>
      <c r="D15" s="105" t="s">
        <v>6</v>
      </c>
      <c r="E15" s="93" t="s">
        <v>0</v>
      </c>
      <c r="F15" s="107" t="s">
        <v>2</v>
      </c>
      <c r="G15" s="109" t="s">
        <v>3</v>
      </c>
    </row>
    <row r="16" spans="1:7" ht="18" customHeight="1" x14ac:dyDescent="0.45">
      <c r="B16" s="30" t="s">
        <v>69</v>
      </c>
      <c r="C16" s="8" t="s">
        <v>70</v>
      </c>
      <c r="D16" s="106"/>
      <c r="E16" s="95"/>
      <c r="F16" s="107"/>
      <c r="G16" s="110"/>
    </row>
    <row r="17" spans="1:7" ht="18" customHeight="1" x14ac:dyDescent="0.45">
      <c r="B17" s="39">
        <v>9999</v>
      </c>
      <c r="C17" s="74" t="str">
        <f>_xlfn.XLOOKUP(B17,'H 11 aanwijzingen'!$A$19:$A$105,'H 11 aanwijzingen'!$B$19:$B$105,"",1)</f>
        <v>Resultaat na belasting</v>
      </c>
      <c r="D17" s="40"/>
      <c r="E17" s="75" t="s">
        <v>187</v>
      </c>
      <c r="F17" s="55">
        <v>125000</v>
      </c>
      <c r="G17" s="56"/>
    </row>
    <row r="18" spans="1:7" ht="18" customHeight="1" x14ac:dyDescent="0.45">
      <c r="B18" s="39">
        <v>695</v>
      </c>
      <c r="C18" s="74" t="str">
        <f>_xlfn.XLOOKUP(B18,'H 11 aanwijzingen'!$A$19:$A$105,'H 11 aanwijzingen'!$B$19:$B$105,"",1)</f>
        <v>Resultaat boekjaar</v>
      </c>
      <c r="D18" s="40"/>
      <c r="E18" s="75" t="str">
        <f>E17</f>
        <v>Overboeking winst 2023</v>
      </c>
      <c r="F18" s="56"/>
      <c r="G18" s="56">
        <v>125000</v>
      </c>
    </row>
    <row r="19" spans="1:7" ht="18" customHeight="1" x14ac:dyDescent="0.45">
      <c r="B19" s="39"/>
      <c r="C19" s="74" t="str">
        <f>_xlfn.XLOOKUP(B19,'H 11 aanwijzingen'!$A$19:$A$105,'H 11 aanwijzingen'!$B$19:$B$105,"",1)</f>
        <v/>
      </c>
      <c r="D19" s="40"/>
      <c r="E19" s="76"/>
      <c r="F19" s="41"/>
      <c r="G19" s="32"/>
    </row>
    <row r="20" spans="1:7" ht="18" customHeight="1" x14ac:dyDescent="0.45">
      <c r="B20" s="42"/>
      <c r="C20" s="9"/>
      <c r="D20" s="43"/>
      <c r="E20" s="47"/>
      <c r="F20" s="45"/>
      <c r="G20" s="46"/>
    </row>
    <row r="21" spans="1:7" ht="18" customHeight="1" x14ac:dyDescent="0.45">
      <c r="A21" s="1" t="s">
        <v>118</v>
      </c>
      <c r="B21" s="1" t="s">
        <v>142</v>
      </c>
    </row>
    <row r="22" spans="1:7" ht="18" customHeight="1" x14ac:dyDescent="0.45">
      <c r="B22" s="91" t="s">
        <v>7</v>
      </c>
      <c r="C22" s="92"/>
      <c r="D22" s="92"/>
      <c r="E22" s="92"/>
      <c r="F22" s="92"/>
      <c r="G22" s="84" t="s">
        <v>8</v>
      </c>
    </row>
    <row r="23" spans="1:7" ht="18" customHeight="1" x14ac:dyDescent="0.45">
      <c r="B23" s="102" t="s">
        <v>9</v>
      </c>
      <c r="C23" s="103"/>
      <c r="D23" s="105" t="s">
        <v>6</v>
      </c>
      <c r="E23" s="93" t="s">
        <v>0</v>
      </c>
      <c r="F23" s="107" t="s">
        <v>2</v>
      </c>
      <c r="G23" s="109" t="s">
        <v>3</v>
      </c>
    </row>
    <row r="24" spans="1:7" ht="18" customHeight="1" x14ac:dyDescent="0.45">
      <c r="B24" s="30" t="s">
        <v>69</v>
      </c>
      <c r="C24" s="8" t="s">
        <v>70</v>
      </c>
      <c r="D24" s="106"/>
      <c r="E24" s="95"/>
      <c r="F24" s="107"/>
      <c r="G24" s="110"/>
    </row>
    <row r="25" spans="1:7" ht="18" customHeight="1" x14ac:dyDescent="0.45">
      <c r="B25" s="39">
        <v>695</v>
      </c>
      <c r="C25" s="74" t="str">
        <f>_xlfn.XLOOKUP(B25,'H 11 aanwijzingen'!$A$19:$A$105,'H 11 aanwijzingen'!$B$19:$B$105,"",1)</f>
        <v>Resultaat boekjaar</v>
      </c>
      <c r="D25" s="40"/>
      <c r="E25" s="75" t="s">
        <v>188</v>
      </c>
      <c r="F25" s="55">
        <v>125000</v>
      </c>
      <c r="G25" s="56"/>
    </row>
    <row r="26" spans="1:7" ht="18" customHeight="1" x14ac:dyDescent="0.45">
      <c r="B26" s="39">
        <v>1720</v>
      </c>
      <c r="C26" s="74" t="str">
        <f>_xlfn.XLOOKUP(B26,'H 11 aanwijzingen'!$A$19:$A$105,'H 11 aanwijzingen'!$B$19:$B$105,"",1)</f>
        <v>Te betalen dividend</v>
      </c>
      <c r="D26" s="40"/>
      <c r="E26" s="75" t="s">
        <v>188</v>
      </c>
      <c r="F26" s="55"/>
      <c r="G26" s="55">
        <v>85000</v>
      </c>
    </row>
    <row r="27" spans="1:7" ht="18" customHeight="1" x14ac:dyDescent="0.45">
      <c r="B27" s="39">
        <v>1730</v>
      </c>
      <c r="C27" s="74" t="str">
        <f>_xlfn.XLOOKUP(B27,'H 11 aanwijzingen'!$A$19:$A$105,'H 11 aanwijzingen'!$B$19:$B$105,"",1)</f>
        <v>Te betalen dividendbelasting</v>
      </c>
      <c r="D27" s="40"/>
      <c r="E27" s="75" t="s">
        <v>188</v>
      </c>
      <c r="F27" s="55"/>
      <c r="G27" s="56">
        <v>15000</v>
      </c>
    </row>
    <row r="28" spans="1:7" ht="18" customHeight="1" x14ac:dyDescent="0.45">
      <c r="B28" s="39">
        <v>670</v>
      </c>
      <c r="C28" s="74" t="str">
        <f>_xlfn.XLOOKUP(B28,'H 11 aanwijzingen'!$A$19:$A$105,'H 11 aanwijzingen'!$B$19:$B$105,"",1)</f>
        <v>Overige reserves</v>
      </c>
      <c r="D28" s="40"/>
      <c r="E28" s="75" t="s">
        <v>188</v>
      </c>
      <c r="F28" s="56"/>
      <c r="G28" s="55">
        <v>25000</v>
      </c>
    </row>
    <row r="29" spans="1:7" ht="18" customHeight="1" x14ac:dyDescent="0.45">
      <c r="B29" s="39"/>
      <c r="C29" s="74" t="str">
        <f>_xlfn.XLOOKUP(B29,'H 11 aanwijzingen'!$A$19:$A$105,'H 11 aanwijzingen'!$B$19:$B$105,"",1)</f>
        <v/>
      </c>
      <c r="D29" s="40"/>
      <c r="E29" s="76"/>
      <c r="F29" s="41"/>
      <c r="G29" s="32"/>
    </row>
    <row r="31" spans="1:7" x14ac:dyDescent="0.45">
      <c r="A31" s="1" t="s">
        <v>120</v>
      </c>
      <c r="B31" s="1" t="s">
        <v>102</v>
      </c>
    </row>
    <row r="32" spans="1:7" x14ac:dyDescent="0.45">
      <c r="B32" s="91" t="s">
        <v>7</v>
      </c>
      <c r="C32" s="92"/>
      <c r="D32" s="92"/>
      <c r="E32" s="92"/>
      <c r="F32" s="92"/>
      <c r="G32" s="84" t="s">
        <v>8</v>
      </c>
    </row>
    <row r="33" spans="1:7" x14ac:dyDescent="0.45">
      <c r="B33" s="102" t="s">
        <v>9</v>
      </c>
      <c r="C33" s="103"/>
      <c r="D33" s="105" t="s">
        <v>6</v>
      </c>
      <c r="E33" s="93" t="s">
        <v>0</v>
      </c>
      <c r="F33" s="107" t="s">
        <v>2</v>
      </c>
      <c r="G33" s="109" t="s">
        <v>3</v>
      </c>
    </row>
    <row r="34" spans="1:7" ht="18" customHeight="1" x14ac:dyDescent="0.45">
      <c r="B34" s="30" t="s">
        <v>69</v>
      </c>
      <c r="C34" s="8" t="s">
        <v>70</v>
      </c>
      <c r="D34" s="106"/>
      <c r="E34" s="95"/>
      <c r="F34" s="107"/>
      <c r="G34" s="110"/>
    </row>
    <row r="35" spans="1:7" ht="18" customHeight="1" x14ac:dyDescent="0.45">
      <c r="B35" s="39">
        <v>1700</v>
      </c>
      <c r="C35" s="74" t="str">
        <f>_xlfn.XLOOKUP(B35,'H 11 aanwijzingen'!$A$19:$A$105,'H 11 aanwijzingen'!$B$19:$B$105,"",1)</f>
        <v>Te betalen vennootschapsbelasting</v>
      </c>
      <c r="D35" s="40"/>
      <c r="E35" s="75" t="s">
        <v>188</v>
      </c>
      <c r="F35" s="55">
        <v>31250</v>
      </c>
      <c r="G35" s="56"/>
    </row>
    <row r="36" spans="1:7" ht="18" customHeight="1" x14ac:dyDescent="0.45">
      <c r="B36" s="39">
        <v>1050</v>
      </c>
      <c r="C36" s="74" t="str">
        <f>_xlfn.XLOOKUP(B36,'H 11 aanwijzingen'!$A$19:$A$105,'H 11 aanwijzingen'!$B$19:$B$105,"",1)</f>
        <v>Rabobank</v>
      </c>
      <c r="D36" s="40"/>
      <c r="E36" s="75" t="s">
        <v>188</v>
      </c>
      <c r="F36" s="56"/>
      <c r="G36" s="54">
        <v>31250</v>
      </c>
    </row>
    <row r="37" spans="1:7" ht="18" customHeight="1" x14ac:dyDescent="0.45">
      <c r="B37" s="39">
        <v>1730</v>
      </c>
      <c r="C37" s="74" t="str">
        <f>_xlfn.XLOOKUP(B37,'H 11 aanwijzingen'!$A$19:$A$105,'H 11 aanwijzingen'!$B$19:$B$105,"",1)</f>
        <v>Te betalen dividendbelasting</v>
      </c>
      <c r="D37" s="40"/>
      <c r="E37" s="75" t="s">
        <v>188</v>
      </c>
      <c r="F37" s="54">
        <v>15000</v>
      </c>
      <c r="G37" s="54"/>
    </row>
    <row r="38" spans="1:7" ht="18" customHeight="1" x14ac:dyDescent="0.45">
      <c r="B38" s="39">
        <v>1050</v>
      </c>
      <c r="C38" s="74" t="str">
        <f>_xlfn.XLOOKUP(B38,'H 11 aanwijzingen'!$A$19:$A$105,'H 11 aanwijzingen'!$B$19:$B$105,"",1)</f>
        <v>Rabobank</v>
      </c>
      <c r="D38" s="40"/>
      <c r="E38" s="75" t="s">
        <v>188</v>
      </c>
      <c r="F38" s="54"/>
      <c r="G38" s="54">
        <v>15000</v>
      </c>
    </row>
    <row r="39" spans="1:7" ht="18" customHeight="1" x14ac:dyDescent="0.45">
      <c r="B39" s="39">
        <v>1720</v>
      </c>
      <c r="C39" s="74" t="str">
        <f>_xlfn.XLOOKUP(B39,'H 11 aanwijzingen'!$A$19:$A$105,'H 11 aanwijzingen'!$B$19:$B$105,"",1)</f>
        <v>Te betalen dividend</v>
      </c>
      <c r="D39" s="40"/>
      <c r="E39" s="75" t="s">
        <v>188</v>
      </c>
      <c r="F39" s="53">
        <v>85000</v>
      </c>
      <c r="G39" s="56"/>
    </row>
    <row r="40" spans="1:7" ht="18" customHeight="1" x14ac:dyDescent="0.45">
      <c r="B40" s="39">
        <v>1050</v>
      </c>
      <c r="C40" s="74" t="str">
        <f>_xlfn.XLOOKUP(B40,'H 11 aanwijzingen'!$A$19:$A$105,'H 11 aanwijzingen'!$B$19:$B$105,"",1)</f>
        <v>Rabobank</v>
      </c>
      <c r="D40" s="40"/>
      <c r="E40" s="75" t="s">
        <v>188</v>
      </c>
      <c r="F40" s="56"/>
      <c r="G40" s="55">
        <v>85000</v>
      </c>
    </row>
    <row r="41" spans="1:7" ht="18" customHeight="1" x14ac:dyDescent="0.45">
      <c r="B41" s="39"/>
      <c r="C41" s="74" t="str">
        <f>_xlfn.XLOOKUP(B41,'H 11 aanwijzingen'!$A$19:$A$105,'H 11 aanwijzingen'!$B$19:$B$105,"",1)</f>
        <v/>
      </c>
      <c r="D41" s="40"/>
      <c r="E41" s="76"/>
      <c r="F41" s="41"/>
      <c r="G41" s="32"/>
    </row>
    <row r="44" spans="1:7" x14ac:dyDescent="0.45">
      <c r="B44" s="10" t="s">
        <v>143</v>
      </c>
    </row>
    <row r="45" spans="1:7" x14ac:dyDescent="0.45">
      <c r="A45" s="1" t="s">
        <v>4</v>
      </c>
      <c r="B45" s="1" t="s">
        <v>140</v>
      </c>
    </row>
    <row r="46" spans="1:7" x14ac:dyDescent="0.45">
      <c r="B46" s="91" t="s">
        <v>7</v>
      </c>
      <c r="C46" s="92"/>
      <c r="D46" s="92"/>
      <c r="E46" s="92"/>
      <c r="F46" s="92"/>
      <c r="G46" s="84" t="s">
        <v>8</v>
      </c>
    </row>
    <row r="47" spans="1:7" x14ac:dyDescent="0.45">
      <c r="B47" s="102" t="s">
        <v>9</v>
      </c>
      <c r="C47" s="103"/>
      <c r="D47" s="105" t="s">
        <v>6</v>
      </c>
      <c r="E47" s="93" t="s">
        <v>0</v>
      </c>
      <c r="F47" s="107" t="s">
        <v>2</v>
      </c>
      <c r="G47" s="109" t="s">
        <v>3</v>
      </c>
    </row>
    <row r="48" spans="1:7" x14ac:dyDescent="0.45">
      <c r="B48" s="30" t="s">
        <v>69</v>
      </c>
      <c r="C48" s="8" t="s">
        <v>70</v>
      </c>
      <c r="D48" s="106"/>
      <c r="E48" s="95"/>
      <c r="F48" s="107"/>
      <c r="G48" s="110"/>
    </row>
    <row r="49" spans="1:7" x14ac:dyDescent="0.45">
      <c r="B49" s="39">
        <v>9950</v>
      </c>
      <c r="C49" s="74" t="str">
        <f>_xlfn.XLOOKUP(B49,'H 11 aanwijzingen'!$A$19:$A$105,'H 11 aanwijzingen'!$B$19:$B$105,"",1)</f>
        <v>Vennootschapsbelasting</v>
      </c>
      <c r="D49" s="40"/>
      <c r="E49" s="75" t="s">
        <v>186</v>
      </c>
      <c r="F49" s="55">
        <v>70000</v>
      </c>
      <c r="G49" s="56"/>
    </row>
    <row r="50" spans="1:7" x14ac:dyDescent="0.45">
      <c r="B50" s="39">
        <v>1700</v>
      </c>
      <c r="C50" s="74" t="str">
        <f>_xlfn.XLOOKUP(B50,'H 11 aanwijzingen'!$A$19:$A$105,'H 11 aanwijzingen'!$B$19:$B$105,"",1)</f>
        <v>Te betalen vennootschapsbelasting</v>
      </c>
      <c r="D50" s="40"/>
      <c r="E50" s="75" t="s">
        <v>186</v>
      </c>
      <c r="F50" s="56"/>
      <c r="G50" s="56">
        <v>70000</v>
      </c>
    </row>
    <row r="51" spans="1:7" x14ac:dyDescent="0.45">
      <c r="B51" s="39"/>
      <c r="C51" s="74" t="str">
        <f>_xlfn.XLOOKUP(B51,'H 11 aanwijzingen'!$A$19:$A$105,'H 11 aanwijzingen'!$B$19:$B$105,"",1)</f>
        <v/>
      </c>
      <c r="D51" s="40"/>
      <c r="E51" s="76"/>
      <c r="F51" s="41"/>
      <c r="G51" s="32"/>
    </row>
    <row r="52" spans="1:7" x14ac:dyDescent="0.45">
      <c r="B52" s="42"/>
      <c r="C52" s="9"/>
      <c r="D52" s="43"/>
      <c r="E52" s="47"/>
      <c r="F52" s="45"/>
      <c r="G52" s="46"/>
    </row>
    <row r="53" spans="1:7" x14ac:dyDescent="0.45">
      <c r="A53" s="1" t="s">
        <v>5</v>
      </c>
      <c r="B53" s="1" t="s">
        <v>141</v>
      </c>
      <c r="C53" s="35"/>
      <c r="D53" s="35"/>
      <c r="E53" s="37"/>
      <c r="F53" s="38"/>
      <c r="G53" s="38"/>
    </row>
    <row r="54" spans="1:7" x14ac:dyDescent="0.45">
      <c r="B54" s="91" t="s">
        <v>7</v>
      </c>
      <c r="C54" s="92"/>
      <c r="D54" s="92"/>
      <c r="E54" s="92"/>
      <c r="F54" s="92"/>
      <c r="G54" s="84" t="s">
        <v>8</v>
      </c>
    </row>
    <row r="55" spans="1:7" x14ac:dyDescent="0.45">
      <c r="B55" s="102" t="s">
        <v>9</v>
      </c>
      <c r="C55" s="103"/>
      <c r="D55" s="105" t="s">
        <v>6</v>
      </c>
      <c r="E55" s="93" t="s">
        <v>0</v>
      </c>
      <c r="F55" s="107" t="s">
        <v>2</v>
      </c>
      <c r="G55" s="109" t="s">
        <v>3</v>
      </c>
    </row>
    <row r="56" spans="1:7" x14ac:dyDescent="0.45">
      <c r="B56" s="30" t="s">
        <v>69</v>
      </c>
      <c r="C56" s="8" t="s">
        <v>70</v>
      </c>
      <c r="D56" s="106"/>
      <c r="E56" s="95"/>
      <c r="F56" s="107"/>
      <c r="G56" s="110"/>
    </row>
    <row r="57" spans="1:7" x14ac:dyDescent="0.45">
      <c r="B57" s="39">
        <v>9999</v>
      </c>
      <c r="C57" s="74" t="str">
        <f>_xlfn.XLOOKUP(B57,'H 11 aanwijzingen'!$A$19:$A$105,'H 11 aanwijzingen'!$B$19:$B$105,"",1)</f>
        <v>Resultaat na belasting</v>
      </c>
      <c r="D57" s="40"/>
      <c r="E57" s="75" t="s">
        <v>187</v>
      </c>
      <c r="F57" s="55">
        <v>280000</v>
      </c>
      <c r="G57" s="56"/>
    </row>
    <row r="58" spans="1:7" x14ac:dyDescent="0.45">
      <c r="B58" s="39">
        <v>695</v>
      </c>
      <c r="C58" s="74" t="str">
        <f>_xlfn.XLOOKUP(B58,'H 11 aanwijzingen'!$A$19:$A$105,'H 11 aanwijzingen'!$B$19:$B$105,"",1)</f>
        <v>Resultaat boekjaar</v>
      </c>
      <c r="D58" s="40"/>
      <c r="E58" s="75" t="str">
        <f>E57</f>
        <v>Overboeking winst 2023</v>
      </c>
      <c r="F58" s="56"/>
      <c r="G58" s="56">
        <v>280000</v>
      </c>
    </row>
    <row r="59" spans="1:7" x14ac:dyDescent="0.45">
      <c r="B59" s="39"/>
      <c r="C59" s="74" t="str">
        <f>_xlfn.XLOOKUP(B59,'H 11 aanwijzingen'!$A$19:$A$105,'H 11 aanwijzingen'!$B$19:$B$105,"",1)</f>
        <v/>
      </c>
      <c r="D59" s="40"/>
      <c r="E59" s="76"/>
      <c r="F59" s="41"/>
      <c r="G59" s="32"/>
    </row>
    <row r="60" spans="1:7" x14ac:dyDescent="0.45">
      <c r="B60" s="10"/>
    </row>
    <row r="61" spans="1:7" ht="18" customHeight="1" x14ac:dyDescent="0.45">
      <c r="A61" s="1" t="s">
        <v>118</v>
      </c>
      <c r="B61" s="1" t="s">
        <v>142</v>
      </c>
    </row>
    <row r="62" spans="1:7" ht="18" customHeight="1" x14ac:dyDescent="0.45">
      <c r="B62" s="91" t="s">
        <v>7</v>
      </c>
      <c r="C62" s="92"/>
      <c r="D62" s="92"/>
      <c r="E62" s="92"/>
      <c r="F62" s="92"/>
      <c r="G62" s="84" t="s">
        <v>8</v>
      </c>
    </row>
    <row r="63" spans="1:7" ht="18" customHeight="1" x14ac:dyDescent="0.45">
      <c r="B63" s="102" t="s">
        <v>9</v>
      </c>
      <c r="C63" s="103"/>
      <c r="D63" s="105" t="s">
        <v>6</v>
      </c>
      <c r="E63" s="93" t="s">
        <v>0</v>
      </c>
      <c r="F63" s="107" t="s">
        <v>2</v>
      </c>
      <c r="G63" s="109" t="s">
        <v>3</v>
      </c>
    </row>
    <row r="64" spans="1:7" ht="18" customHeight="1" x14ac:dyDescent="0.45">
      <c r="B64" s="65" t="s">
        <v>69</v>
      </c>
      <c r="C64" s="66" t="s">
        <v>70</v>
      </c>
      <c r="D64" s="117"/>
      <c r="E64" s="95"/>
      <c r="F64" s="109"/>
      <c r="G64" s="112"/>
    </row>
    <row r="65" spans="1:7" ht="18" customHeight="1" x14ac:dyDescent="0.45">
      <c r="B65" s="67">
        <v>695</v>
      </c>
      <c r="C65" s="80" t="str">
        <f>_xlfn.XLOOKUP(B65,'H 11 aanwijzingen'!$A$19:$A$105,'H 11 aanwijzingen'!$B$19:$B$105,"",1)</f>
        <v>Resultaat boekjaar</v>
      </c>
      <c r="D65" s="24"/>
      <c r="E65" s="77" t="s">
        <v>162</v>
      </c>
      <c r="F65" s="68">
        <v>280000</v>
      </c>
      <c r="G65" s="69"/>
    </row>
    <row r="66" spans="1:7" ht="18" customHeight="1" x14ac:dyDescent="0.45">
      <c r="B66" s="67">
        <v>1720</v>
      </c>
      <c r="C66" s="80" t="str">
        <f>_xlfn.XLOOKUP(B66,'H 11 aanwijzingen'!$A$19:$A$105,'H 11 aanwijzingen'!$B$19:$B$105,"",1)</f>
        <v>Te betalen dividend</v>
      </c>
      <c r="D66" s="24"/>
      <c r="E66" s="77" t="s">
        <v>162</v>
      </c>
      <c r="F66" s="69"/>
      <c r="G66" s="68">
        <v>153000</v>
      </c>
    </row>
    <row r="67" spans="1:7" ht="18" customHeight="1" x14ac:dyDescent="0.45">
      <c r="B67" s="67">
        <v>1730</v>
      </c>
      <c r="C67" s="80" t="str">
        <f>_xlfn.XLOOKUP(B67,'H 11 aanwijzingen'!$A$19:$A$105,'H 11 aanwijzingen'!$B$19:$B$105,"",1)</f>
        <v>Te betalen dividendbelasting</v>
      </c>
      <c r="D67" s="24"/>
      <c r="E67" s="77" t="s">
        <v>162</v>
      </c>
      <c r="F67" s="69"/>
      <c r="G67" s="68">
        <v>27000</v>
      </c>
    </row>
    <row r="68" spans="1:7" ht="18" customHeight="1" x14ac:dyDescent="0.45">
      <c r="B68" s="67">
        <v>670</v>
      </c>
      <c r="C68" s="80" t="str">
        <f>_xlfn.XLOOKUP(B68,'H 11 aanwijzingen'!$A$19:$A$105,'H 11 aanwijzingen'!$B$19:$B$105,"",1)</f>
        <v>Overige reserves</v>
      </c>
      <c r="D68" s="24"/>
      <c r="E68" s="77" t="s">
        <v>162</v>
      </c>
      <c r="F68" s="69"/>
      <c r="G68" s="68">
        <v>100000</v>
      </c>
    </row>
    <row r="69" spans="1:7" ht="18" customHeight="1" x14ac:dyDescent="0.45">
      <c r="B69" s="67"/>
      <c r="C69" s="80" t="str">
        <f>_xlfn.XLOOKUP(B69,'H 11 aanwijzingen'!$A$19:$A$105,'H 11 aanwijzingen'!$B$19:$B$105,"",1)</f>
        <v/>
      </c>
      <c r="D69" s="24"/>
      <c r="E69" s="79"/>
      <c r="F69" s="41"/>
      <c r="G69" s="32"/>
    </row>
    <row r="70" spans="1:7" ht="18" customHeight="1" x14ac:dyDescent="0.45">
      <c r="B70" s="67"/>
      <c r="C70" s="80" t="str">
        <f>_xlfn.XLOOKUP(B70,'H 11 aanwijzingen'!$A$19:$A$105,'H 11 aanwijzingen'!$B$19:$B$105,"",1)</f>
        <v/>
      </c>
      <c r="D70" s="24"/>
      <c r="E70" s="79"/>
      <c r="F70" s="41"/>
      <c r="G70" s="32"/>
    </row>
    <row r="71" spans="1:7" ht="18" customHeight="1" x14ac:dyDescent="0.45">
      <c r="B71" s="42"/>
      <c r="C71" s="9"/>
      <c r="D71" s="43"/>
      <c r="E71" s="44"/>
      <c r="F71" s="45"/>
      <c r="G71" s="46"/>
    </row>
    <row r="72" spans="1:7" ht="18" customHeight="1" x14ac:dyDescent="0.45">
      <c r="A72" s="1" t="s">
        <v>120</v>
      </c>
      <c r="B72" s="9" t="s">
        <v>144</v>
      </c>
      <c r="C72" s="9"/>
      <c r="D72" s="43"/>
      <c r="E72" s="44"/>
      <c r="F72" s="45"/>
      <c r="G72" s="46"/>
    </row>
    <row r="73" spans="1:7" ht="18" customHeight="1" x14ac:dyDescent="0.45">
      <c r="B73" s="91" t="s">
        <v>7</v>
      </c>
      <c r="C73" s="92"/>
      <c r="D73" s="92"/>
      <c r="E73" s="92"/>
      <c r="F73" s="92"/>
      <c r="G73" s="84" t="s">
        <v>8</v>
      </c>
    </row>
    <row r="74" spans="1:7" ht="18" customHeight="1" x14ac:dyDescent="0.45">
      <c r="B74" s="102" t="s">
        <v>9</v>
      </c>
      <c r="C74" s="103"/>
      <c r="D74" s="105" t="s">
        <v>6</v>
      </c>
      <c r="E74" s="93" t="s">
        <v>0</v>
      </c>
      <c r="F74" s="107" t="s">
        <v>2</v>
      </c>
      <c r="G74" s="109" t="s">
        <v>3</v>
      </c>
    </row>
    <row r="75" spans="1:7" ht="18" customHeight="1" x14ac:dyDescent="0.45">
      <c r="B75" s="65" t="s">
        <v>69</v>
      </c>
      <c r="C75" s="66" t="s">
        <v>70</v>
      </c>
      <c r="D75" s="117"/>
      <c r="E75" s="95"/>
      <c r="F75" s="107"/>
      <c r="G75" s="112"/>
    </row>
    <row r="76" spans="1:7" ht="18" customHeight="1" x14ac:dyDescent="0.45">
      <c r="B76" s="85">
        <v>4000</v>
      </c>
      <c r="C76" s="80" t="str">
        <f>_xlfn.XLOOKUP(B76,'H 11 aanwijzingen'!$A$19:$A$105,'H 11 aanwijzingen'!$B$19:$B$105,"",1)</f>
        <v>Loonkosten</v>
      </c>
      <c r="D76" s="24"/>
      <c r="E76" s="81" t="s">
        <v>163</v>
      </c>
      <c r="F76" s="56">
        <v>4500</v>
      </c>
      <c r="G76" s="56"/>
    </row>
    <row r="77" spans="1:7" ht="18" customHeight="1" x14ac:dyDescent="0.45">
      <c r="B77" s="70">
        <v>1520</v>
      </c>
      <c r="C77" s="80" t="str">
        <f>_xlfn.XLOOKUP(B77,'H 11 aanwijzingen'!$A$19:$A$105,'H 11 aanwijzingen'!$B$19:$B$105,"",1)</f>
        <v>Af te dragen loonheffingen</v>
      </c>
      <c r="D77" s="24"/>
      <c r="E77" s="81" t="s">
        <v>164</v>
      </c>
      <c r="F77" s="75"/>
      <c r="G77" s="56">
        <v>1696.08</v>
      </c>
    </row>
    <row r="78" spans="1:7" ht="18" customHeight="1" x14ac:dyDescent="0.45">
      <c r="B78" s="70">
        <v>1520</v>
      </c>
      <c r="C78" s="80" t="str">
        <f>_xlfn.XLOOKUP(B78,'H 11 aanwijzingen'!$A$19:$A$105,'H 11 aanwijzingen'!$B$19:$B$105,"",1)</f>
        <v>Af te dragen loonheffingen</v>
      </c>
      <c r="D78" s="24"/>
      <c r="E78" s="81" t="s">
        <v>165</v>
      </c>
      <c r="F78" s="75"/>
      <c r="G78" s="56">
        <v>279.39999999999998</v>
      </c>
    </row>
    <row r="79" spans="1:7" ht="18" customHeight="1" x14ac:dyDescent="0.45">
      <c r="B79" s="70">
        <v>1500</v>
      </c>
      <c r="C79" s="80" t="str">
        <f>_xlfn.XLOOKUP(B79,'H 11 aanwijzingen'!$A$19:$A$105,'H 11 aanwijzingen'!$B$19:$B$105,"",1)</f>
        <v>Te betalen nettolonen</v>
      </c>
      <c r="D79" s="24"/>
      <c r="E79" s="81" t="s">
        <v>163</v>
      </c>
      <c r="F79" s="75"/>
      <c r="G79" s="55">
        <v>2524.52</v>
      </c>
    </row>
    <row r="80" spans="1:7" ht="18" customHeight="1" x14ac:dyDescent="0.45">
      <c r="B80" s="67"/>
      <c r="C80" s="80" t="str">
        <f>_xlfn.XLOOKUP(B80,'H 11 aanwijzingen'!$A$19:$A$105,'H 11 aanwijzingen'!$B$19:$B$105,"",1)</f>
        <v/>
      </c>
      <c r="D80" s="24"/>
      <c r="E80" s="78"/>
      <c r="F80" s="69"/>
      <c r="G80" s="68"/>
    </row>
    <row r="81" spans="1:7" ht="18" customHeight="1" x14ac:dyDescent="0.45">
      <c r="B81" s="42"/>
      <c r="C81" s="9"/>
      <c r="D81" s="43"/>
      <c r="E81" s="86"/>
      <c r="F81" s="87"/>
      <c r="G81" s="88"/>
    </row>
    <row r="82" spans="1:7" ht="18" customHeight="1" x14ac:dyDescent="0.45">
      <c r="A82" s="1" t="s">
        <v>135</v>
      </c>
      <c r="B82" s="1" t="s">
        <v>121</v>
      </c>
      <c r="C82" s="9"/>
      <c r="D82" s="43"/>
      <c r="E82" s="86"/>
      <c r="F82" s="87"/>
      <c r="G82" s="88"/>
    </row>
    <row r="83" spans="1:7" ht="18" customHeight="1" x14ac:dyDescent="0.45">
      <c r="B83" s="91" t="s">
        <v>7</v>
      </c>
      <c r="C83" s="92"/>
      <c r="D83" s="92"/>
      <c r="E83" s="92"/>
      <c r="F83" s="92"/>
      <c r="G83" s="84" t="s">
        <v>8</v>
      </c>
    </row>
    <row r="84" spans="1:7" ht="18" customHeight="1" x14ac:dyDescent="0.45">
      <c r="B84" s="102" t="s">
        <v>9</v>
      </c>
      <c r="C84" s="103"/>
      <c r="D84" s="105" t="s">
        <v>6</v>
      </c>
      <c r="E84" s="93" t="s">
        <v>0</v>
      </c>
      <c r="F84" s="107" t="s">
        <v>2</v>
      </c>
      <c r="G84" s="109" t="s">
        <v>3</v>
      </c>
    </row>
    <row r="85" spans="1:7" ht="18" customHeight="1" x14ac:dyDescent="0.45">
      <c r="B85" s="65" t="s">
        <v>69</v>
      </c>
      <c r="C85" s="66" t="s">
        <v>70</v>
      </c>
      <c r="D85" s="117"/>
      <c r="E85" s="95"/>
      <c r="F85" s="107"/>
      <c r="G85" s="112"/>
    </row>
    <row r="86" spans="1:7" ht="18" customHeight="1" x14ac:dyDescent="0.45">
      <c r="B86" s="70">
        <v>3000</v>
      </c>
      <c r="C86" s="80" t="str">
        <f>_xlfn.XLOOKUP(B86,'H 11 aanwijzingen'!$A$19:$A$105,'H 11 aanwijzingen'!$B$19:$B$105,"",1)</f>
        <v>Voorraad goederen</v>
      </c>
      <c r="D86" s="70">
        <v>30022</v>
      </c>
      <c r="E86" s="81" t="s">
        <v>166</v>
      </c>
      <c r="F86" s="55"/>
      <c r="G86" s="56">
        <v>120</v>
      </c>
    </row>
    <row r="87" spans="1:7" ht="18" customHeight="1" x14ac:dyDescent="0.45">
      <c r="B87" s="70">
        <v>3000</v>
      </c>
      <c r="C87" s="80" t="str">
        <f>_xlfn.XLOOKUP(B87,'H 11 aanwijzingen'!$A$19:$A$105,'H 11 aanwijzingen'!$B$19:$B$105,"",1)</f>
        <v>Voorraad goederen</v>
      </c>
      <c r="D87" s="70">
        <v>30023</v>
      </c>
      <c r="E87" s="81" t="s">
        <v>167</v>
      </c>
      <c r="F87" s="56"/>
      <c r="G87" s="56">
        <v>200</v>
      </c>
    </row>
    <row r="88" spans="1:7" ht="18" customHeight="1" x14ac:dyDescent="0.45">
      <c r="B88" s="70">
        <v>1665</v>
      </c>
      <c r="C88" s="80" t="str">
        <f>_xlfn.XLOOKUP(B88,'H 11 aanwijzingen'!$A$19:$A$105,'H 11 aanwijzingen'!$B$19:$B$105,"",1)</f>
        <v>Verschuldigde omzetbelasting privégebruik</v>
      </c>
      <c r="D88" s="24"/>
      <c r="E88" s="83" t="s">
        <v>163</v>
      </c>
      <c r="F88" s="56"/>
      <c r="G88" s="56">
        <v>67.2</v>
      </c>
    </row>
    <row r="89" spans="1:7" ht="18" customHeight="1" x14ac:dyDescent="0.45">
      <c r="B89" s="59">
        <v>1800</v>
      </c>
      <c r="C89" s="80" t="str">
        <f>_xlfn.XLOOKUP(B89,'H 11 aanwijzingen'!$A$19:$A$105,'H 11 aanwijzingen'!$B$19:$B$105,"",1)</f>
        <v>Rekening-courant directie</v>
      </c>
      <c r="D89" s="24"/>
      <c r="E89" s="89" t="s">
        <v>168</v>
      </c>
      <c r="F89" s="55">
        <v>387.2</v>
      </c>
      <c r="G89" s="55"/>
    </row>
    <row r="90" spans="1:7" ht="18" customHeight="1" x14ac:dyDescent="0.45">
      <c r="B90" s="67"/>
      <c r="C90" s="80" t="str">
        <f>_xlfn.XLOOKUP(B90,'H 11 aanwijzingen'!$A$19:$A$105,'H 11 aanwijzingen'!$B$19:$B$105,"",1)</f>
        <v/>
      </c>
      <c r="D90" s="24"/>
      <c r="E90" s="78"/>
      <c r="F90" s="69"/>
      <c r="G90" s="68"/>
    </row>
    <row r="91" spans="1:7" ht="18" customHeight="1" x14ac:dyDescent="0.45">
      <c r="B91" s="42"/>
      <c r="C91" s="9"/>
      <c r="D91" s="43"/>
      <c r="E91" s="86"/>
      <c r="F91" s="87"/>
      <c r="G91" s="88"/>
    </row>
    <row r="92" spans="1:7" ht="18" customHeight="1" x14ac:dyDescent="0.45">
      <c r="B92" s="42"/>
      <c r="C92" s="9"/>
      <c r="D92" s="43"/>
      <c r="E92" s="86"/>
      <c r="F92" s="87"/>
      <c r="G92" s="88"/>
    </row>
    <row r="93" spans="1:7" ht="18" customHeight="1" x14ac:dyDescent="0.45">
      <c r="B93" s="10" t="s">
        <v>145</v>
      </c>
      <c r="C93" s="9"/>
      <c r="D93" s="43"/>
      <c r="E93" s="86"/>
      <c r="F93" s="87"/>
      <c r="G93" s="88"/>
    </row>
    <row r="94" spans="1:7" ht="18" customHeight="1" x14ac:dyDescent="0.45">
      <c r="A94" s="1" t="s">
        <v>4</v>
      </c>
      <c r="B94" s="1" t="s">
        <v>140</v>
      </c>
    </row>
    <row r="95" spans="1:7" ht="18" customHeight="1" x14ac:dyDescent="0.45">
      <c r="B95" s="91" t="s">
        <v>7</v>
      </c>
      <c r="C95" s="92"/>
      <c r="D95" s="92"/>
      <c r="E95" s="92"/>
      <c r="F95" s="92"/>
      <c r="G95" s="84" t="s">
        <v>8</v>
      </c>
    </row>
    <row r="96" spans="1:7" ht="18" customHeight="1" x14ac:dyDescent="0.45">
      <c r="B96" s="102" t="s">
        <v>9</v>
      </c>
      <c r="C96" s="103"/>
      <c r="D96" s="105" t="s">
        <v>6</v>
      </c>
      <c r="E96" s="93" t="s">
        <v>0</v>
      </c>
      <c r="F96" s="107" t="s">
        <v>2</v>
      </c>
      <c r="G96" s="109" t="s">
        <v>3</v>
      </c>
    </row>
    <row r="97" spans="1:7" ht="18" customHeight="1" x14ac:dyDescent="0.45">
      <c r="B97" s="30" t="s">
        <v>69</v>
      </c>
      <c r="C97" s="8" t="s">
        <v>70</v>
      </c>
      <c r="D97" s="106"/>
      <c r="E97" s="95"/>
      <c r="F97" s="107"/>
      <c r="G97" s="110"/>
    </row>
    <row r="98" spans="1:7" ht="18" customHeight="1" x14ac:dyDescent="0.45">
      <c r="B98" s="39">
        <v>9950</v>
      </c>
      <c r="C98" s="74" t="str">
        <f>_xlfn.XLOOKUP(B98,'H 11 aanwijzingen'!$A$19:$A$105,'H 11 aanwijzingen'!$B$19:$B$105,"",1)</f>
        <v>Vennootschapsbelasting</v>
      </c>
      <c r="D98" s="40"/>
      <c r="E98" s="75" t="s">
        <v>186</v>
      </c>
      <c r="F98" s="55">
        <v>55000</v>
      </c>
      <c r="G98" s="56"/>
    </row>
    <row r="99" spans="1:7" ht="18" customHeight="1" x14ac:dyDescent="0.45">
      <c r="B99" s="39">
        <v>1700</v>
      </c>
      <c r="C99" s="74" t="str">
        <f>_xlfn.XLOOKUP(B99,'H 11 aanwijzingen'!$A$19:$A$105,'H 11 aanwijzingen'!$B$19:$B$105,"",1)</f>
        <v>Te betalen vennootschapsbelasting</v>
      </c>
      <c r="D99" s="40"/>
      <c r="E99" s="75" t="s">
        <v>186</v>
      </c>
      <c r="F99" s="56"/>
      <c r="G99" s="56">
        <v>55000</v>
      </c>
    </row>
    <row r="100" spans="1:7" ht="18" customHeight="1" x14ac:dyDescent="0.45">
      <c r="B100" s="39"/>
      <c r="C100" s="74" t="str">
        <f>_xlfn.XLOOKUP(B100,'H 11 aanwijzingen'!$A$19:$A$105,'H 11 aanwijzingen'!$B$19:$B$105,"",1)</f>
        <v/>
      </c>
      <c r="D100" s="40"/>
      <c r="E100" s="76"/>
      <c r="F100" s="41"/>
      <c r="G100" s="32"/>
    </row>
    <row r="101" spans="1:7" ht="18" customHeight="1" x14ac:dyDescent="0.45">
      <c r="B101" s="42"/>
      <c r="C101" s="9"/>
      <c r="D101" s="43"/>
      <c r="E101" s="47"/>
      <c r="F101" s="45"/>
      <c r="G101" s="46"/>
    </row>
    <row r="102" spans="1:7" ht="18" customHeight="1" x14ac:dyDescent="0.45">
      <c r="A102" s="1" t="s">
        <v>5</v>
      </c>
      <c r="B102" s="1" t="s">
        <v>141</v>
      </c>
      <c r="C102" s="35"/>
      <c r="D102" s="35"/>
      <c r="E102" s="37"/>
      <c r="F102" s="38"/>
      <c r="G102" s="38"/>
    </row>
    <row r="103" spans="1:7" ht="18" customHeight="1" x14ac:dyDescent="0.45">
      <c r="B103" s="91" t="s">
        <v>7</v>
      </c>
      <c r="C103" s="92"/>
      <c r="D103" s="92"/>
      <c r="E103" s="92"/>
      <c r="F103" s="92"/>
      <c r="G103" s="84" t="s">
        <v>8</v>
      </c>
    </row>
    <row r="104" spans="1:7" ht="18" customHeight="1" x14ac:dyDescent="0.45">
      <c r="B104" s="102" t="s">
        <v>9</v>
      </c>
      <c r="C104" s="103"/>
      <c r="D104" s="105" t="s">
        <v>6</v>
      </c>
      <c r="E104" s="93" t="s">
        <v>0</v>
      </c>
      <c r="F104" s="107" t="s">
        <v>2</v>
      </c>
      <c r="G104" s="109" t="s">
        <v>3</v>
      </c>
    </row>
    <row r="105" spans="1:7" ht="18" customHeight="1" x14ac:dyDescent="0.45">
      <c r="B105" s="30" t="s">
        <v>69</v>
      </c>
      <c r="C105" s="8" t="s">
        <v>70</v>
      </c>
      <c r="D105" s="106"/>
      <c r="E105" s="95"/>
      <c r="F105" s="107"/>
      <c r="G105" s="110"/>
    </row>
    <row r="106" spans="1:7" ht="18" customHeight="1" x14ac:dyDescent="0.45">
      <c r="B106" s="39">
        <v>9999</v>
      </c>
      <c r="C106" s="74" t="str">
        <f>_xlfn.XLOOKUP(B106,'H 11 aanwijzingen'!$A$19:$A$105,'H 11 aanwijzingen'!$B$19:$B$105,"",1)</f>
        <v>Resultaat na belasting</v>
      </c>
      <c r="D106" s="40"/>
      <c r="E106" s="75" t="s">
        <v>187</v>
      </c>
      <c r="F106" s="55">
        <v>220000</v>
      </c>
      <c r="G106" s="56"/>
    </row>
    <row r="107" spans="1:7" ht="18" customHeight="1" x14ac:dyDescent="0.45">
      <c r="B107" s="39">
        <v>695</v>
      </c>
      <c r="C107" s="74" t="str">
        <f>_xlfn.XLOOKUP(B107,'H 11 aanwijzingen'!$A$19:$A$105,'H 11 aanwijzingen'!$B$19:$B$105,"",1)</f>
        <v>Resultaat boekjaar</v>
      </c>
      <c r="D107" s="40"/>
      <c r="E107" s="75" t="str">
        <f>E106</f>
        <v>Overboeking winst 2023</v>
      </c>
      <c r="F107" s="56"/>
      <c r="G107" s="56">
        <v>220000</v>
      </c>
    </row>
    <row r="108" spans="1:7" ht="18" customHeight="1" x14ac:dyDescent="0.45">
      <c r="B108" s="39"/>
      <c r="C108" s="74" t="str">
        <f>_xlfn.XLOOKUP(B108,'H 11 aanwijzingen'!$A$19:$A$105,'H 11 aanwijzingen'!$B$19:$B$105,"",1)</f>
        <v/>
      </c>
      <c r="D108" s="40"/>
      <c r="E108" s="76"/>
      <c r="F108" s="41"/>
      <c r="G108" s="32"/>
    </row>
    <row r="109" spans="1:7" ht="18" customHeight="1" x14ac:dyDescent="0.45">
      <c r="B109" s="10"/>
    </row>
    <row r="110" spans="1:7" ht="18" customHeight="1" x14ac:dyDescent="0.45">
      <c r="A110" s="1" t="s">
        <v>118</v>
      </c>
      <c r="B110" s="1" t="s">
        <v>142</v>
      </c>
    </row>
    <row r="111" spans="1:7" ht="18" customHeight="1" x14ac:dyDescent="0.45">
      <c r="B111" s="91" t="s">
        <v>7</v>
      </c>
      <c r="C111" s="92"/>
      <c r="D111" s="92"/>
      <c r="E111" s="92"/>
      <c r="F111" s="92"/>
      <c r="G111" s="84" t="s">
        <v>8</v>
      </c>
    </row>
    <row r="112" spans="1:7" ht="18" customHeight="1" x14ac:dyDescent="0.45">
      <c r="B112" s="102" t="s">
        <v>9</v>
      </c>
      <c r="C112" s="103"/>
      <c r="D112" s="105" t="s">
        <v>6</v>
      </c>
      <c r="E112" s="93" t="s">
        <v>0</v>
      </c>
      <c r="F112" s="107" t="s">
        <v>2</v>
      </c>
      <c r="G112" s="109" t="s">
        <v>3</v>
      </c>
    </row>
    <row r="113" spans="1:7" ht="18" customHeight="1" x14ac:dyDescent="0.45">
      <c r="B113" s="65" t="s">
        <v>69</v>
      </c>
      <c r="C113" s="66" t="s">
        <v>70</v>
      </c>
      <c r="D113" s="117"/>
      <c r="E113" s="95"/>
      <c r="F113" s="109"/>
      <c r="G113" s="112"/>
    </row>
    <row r="114" spans="1:7" ht="18" customHeight="1" x14ac:dyDescent="0.45">
      <c r="B114" s="67">
        <v>695</v>
      </c>
      <c r="C114" s="80" t="str">
        <f>_xlfn.XLOOKUP(B114,'H 11 aanwijzingen'!$A$19:$A$105,'H 11 aanwijzingen'!$B$19:$B$105,"",1)</f>
        <v>Resultaat boekjaar</v>
      </c>
      <c r="D114" s="24"/>
      <c r="E114" s="77" t="s">
        <v>162</v>
      </c>
      <c r="F114" s="68">
        <v>220000</v>
      </c>
      <c r="G114" s="69"/>
    </row>
    <row r="115" spans="1:7" ht="18" customHeight="1" x14ac:dyDescent="0.45">
      <c r="B115" s="67">
        <v>1720</v>
      </c>
      <c r="C115" s="80" t="str">
        <f>_xlfn.XLOOKUP(B115,'H 11 aanwijzingen'!$A$19:$A$105,'H 11 aanwijzingen'!$B$19:$B$105,"",1)</f>
        <v>Te betalen dividend</v>
      </c>
      <c r="D115" s="24"/>
      <c r="E115" s="77" t="s">
        <v>162</v>
      </c>
      <c r="F115" s="69"/>
      <c r="G115" s="68">
        <v>119000</v>
      </c>
    </row>
    <row r="116" spans="1:7" ht="18" customHeight="1" x14ac:dyDescent="0.45">
      <c r="B116" s="67">
        <v>1730</v>
      </c>
      <c r="C116" s="80" t="str">
        <f>_xlfn.XLOOKUP(B116,'H 11 aanwijzingen'!$A$19:$A$105,'H 11 aanwijzingen'!$B$19:$B$105,"",1)</f>
        <v>Te betalen dividendbelasting</v>
      </c>
      <c r="D116" s="24"/>
      <c r="E116" s="77" t="s">
        <v>162</v>
      </c>
      <c r="F116" s="69"/>
      <c r="G116" s="68">
        <v>21000</v>
      </c>
    </row>
    <row r="117" spans="1:7" ht="18" customHeight="1" x14ac:dyDescent="0.45">
      <c r="B117" s="67">
        <v>670</v>
      </c>
      <c r="C117" s="80" t="str">
        <f>_xlfn.XLOOKUP(B117,'H 11 aanwijzingen'!$A$19:$A$105,'H 11 aanwijzingen'!$B$19:$B$105,"",1)</f>
        <v>Overige reserves</v>
      </c>
      <c r="D117" s="24"/>
      <c r="E117" s="77" t="s">
        <v>162</v>
      </c>
      <c r="F117" s="69"/>
      <c r="G117" s="68">
        <v>80000</v>
      </c>
    </row>
    <row r="118" spans="1:7" ht="18" customHeight="1" x14ac:dyDescent="0.45">
      <c r="B118" s="67"/>
      <c r="C118" s="80" t="str">
        <f>_xlfn.XLOOKUP(B118,'H 11 aanwijzingen'!$A$19:$A$105,'H 11 aanwijzingen'!$B$19:$B$105,"",1)</f>
        <v/>
      </c>
      <c r="D118" s="24"/>
      <c r="E118" s="79"/>
      <c r="F118" s="41"/>
      <c r="G118" s="32"/>
    </row>
    <row r="119" spans="1:7" ht="18" customHeight="1" x14ac:dyDescent="0.45">
      <c r="B119" s="67"/>
      <c r="C119" s="80" t="str">
        <f>_xlfn.XLOOKUP(B119,'H 11 aanwijzingen'!$A$19:$A$105,'H 11 aanwijzingen'!$B$19:$B$105,"",1)</f>
        <v/>
      </c>
      <c r="D119" s="24"/>
      <c r="E119" s="79"/>
      <c r="F119" s="41"/>
      <c r="G119" s="32"/>
    </row>
    <row r="120" spans="1:7" ht="18" customHeight="1" x14ac:dyDescent="0.45">
      <c r="B120" s="42"/>
      <c r="C120" s="9"/>
      <c r="D120" s="43"/>
      <c r="E120" s="44"/>
      <c r="F120" s="45"/>
      <c r="G120" s="46"/>
    </row>
    <row r="121" spans="1:7" ht="18" customHeight="1" x14ac:dyDescent="0.45">
      <c r="A121" s="1" t="s">
        <v>120</v>
      </c>
      <c r="B121" s="9" t="s">
        <v>144</v>
      </c>
      <c r="C121" s="9"/>
      <c r="D121" s="43"/>
      <c r="E121" s="44"/>
      <c r="F121" s="45"/>
      <c r="G121" s="46"/>
    </row>
    <row r="122" spans="1:7" ht="18" customHeight="1" x14ac:dyDescent="0.45">
      <c r="B122" s="91" t="s">
        <v>7</v>
      </c>
      <c r="C122" s="92"/>
      <c r="D122" s="92"/>
      <c r="E122" s="92"/>
      <c r="F122" s="92"/>
      <c r="G122" s="84" t="s">
        <v>8</v>
      </c>
    </row>
    <row r="123" spans="1:7" ht="18" customHeight="1" x14ac:dyDescent="0.45">
      <c r="B123" s="102" t="s">
        <v>9</v>
      </c>
      <c r="C123" s="103"/>
      <c r="D123" s="105" t="s">
        <v>6</v>
      </c>
      <c r="E123" s="93" t="s">
        <v>0</v>
      </c>
      <c r="F123" s="107" t="s">
        <v>2</v>
      </c>
      <c r="G123" s="109" t="s">
        <v>3</v>
      </c>
    </row>
    <row r="124" spans="1:7" ht="18" customHeight="1" x14ac:dyDescent="0.45">
      <c r="B124" s="65" t="s">
        <v>69</v>
      </c>
      <c r="C124" s="66" t="s">
        <v>70</v>
      </c>
      <c r="D124" s="117"/>
      <c r="E124" s="95"/>
      <c r="F124" s="107"/>
      <c r="G124" s="112"/>
    </row>
    <row r="125" spans="1:7" ht="18" customHeight="1" x14ac:dyDescent="0.45">
      <c r="B125" s="85">
        <v>4000</v>
      </c>
      <c r="C125" s="80" t="str">
        <f>_xlfn.XLOOKUP(B125,'H 11 aanwijzingen'!$A$19:$A$105,'H 11 aanwijzingen'!$B$19:$B$105,"",1)</f>
        <v>Loonkosten</v>
      </c>
      <c r="D125" s="24"/>
      <c r="E125" s="81" t="s">
        <v>169</v>
      </c>
      <c r="F125" s="56">
        <v>5500</v>
      </c>
      <c r="G125" s="56"/>
    </row>
    <row r="126" spans="1:7" ht="18" customHeight="1" x14ac:dyDescent="0.45">
      <c r="B126" s="70">
        <v>1520</v>
      </c>
      <c r="C126" s="80" t="str">
        <f>_xlfn.XLOOKUP(B126,'H 11 aanwijzingen'!$A$19:$A$105,'H 11 aanwijzingen'!$B$19:$B$105,"",1)</f>
        <v>Af te dragen loonheffingen</v>
      </c>
      <c r="D126" s="24"/>
      <c r="E126" s="81" t="s">
        <v>169</v>
      </c>
      <c r="F126" s="75"/>
      <c r="G126" s="56">
        <v>2059.92</v>
      </c>
    </row>
    <row r="127" spans="1:7" ht="18" customHeight="1" x14ac:dyDescent="0.45">
      <c r="B127" s="70">
        <v>4700</v>
      </c>
      <c r="C127" s="80" t="str">
        <f>_xlfn.XLOOKUP(B127,'H 11 aanwijzingen'!$A$19:$A$105,'H 11 aanwijzingen'!$B$19:$B$105,"",1)</f>
        <v>Autokosten</v>
      </c>
      <c r="D127" s="24"/>
      <c r="E127" s="81" t="s">
        <v>169</v>
      </c>
      <c r="F127" s="75"/>
      <c r="G127" s="56">
        <v>200</v>
      </c>
    </row>
    <row r="128" spans="1:7" ht="18" customHeight="1" x14ac:dyDescent="0.45">
      <c r="B128" s="70">
        <v>1520</v>
      </c>
      <c r="C128" s="80" t="str">
        <f>_xlfn.XLOOKUP(B128,'H 11 aanwijzingen'!$A$19:$A$105,'H 11 aanwijzingen'!$B$19:$B$105,"",1)</f>
        <v>Af te dragen loonheffingen</v>
      </c>
      <c r="D128" s="24"/>
      <c r="E128" s="81" t="s">
        <v>189</v>
      </c>
      <c r="F128" s="75"/>
      <c r="G128" s="56">
        <v>279.39999999999998</v>
      </c>
    </row>
    <row r="129" spans="1:7" ht="18" customHeight="1" x14ac:dyDescent="0.45">
      <c r="B129" s="70">
        <v>1500</v>
      </c>
      <c r="C129" s="80" t="str">
        <f>_xlfn.XLOOKUP(B129,'H 11 aanwijzingen'!$A$19:$A$105,'H 11 aanwijzingen'!$B$19:$B$105,"",1)</f>
        <v>Te betalen nettolonen</v>
      </c>
      <c r="D129" s="24"/>
      <c r="E129" s="81" t="s">
        <v>169</v>
      </c>
      <c r="F129" s="75"/>
      <c r="G129" s="55">
        <v>2960.68</v>
      </c>
    </row>
    <row r="130" spans="1:7" ht="18" customHeight="1" x14ac:dyDescent="0.45">
      <c r="B130" s="67"/>
      <c r="C130" s="80" t="str">
        <f>_xlfn.XLOOKUP(B130,'H 11 aanwijzingen'!$A$19:$A$105,'H 11 aanwijzingen'!$B$19:$B$105,"",1)</f>
        <v/>
      </c>
      <c r="D130" s="24"/>
      <c r="E130" s="78"/>
      <c r="F130" s="69"/>
      <c r="G130" s="68"/>
    </row>
    <row r="131" spans="1:7" ht="18" customHeight="1" x14ac:dyDescent="0.45">
      <c r="B131" s="42"/>
      <c r="C131" s="9"/>
      <c r="D131" s="43"/>
      <c r="E131" s="86"/>
      <c r="F131" s="87"/>
      <c r="G131" s="88"/>
    </row>
    <row r="132" spans="1:7" ht="18" customHeight="1" x14ac:dyDescent="0.45">
      <c r="A132" s="1" t="s">
        <v>135</v>
      </c>
      <c r="B132" s="1" t="s">
        <v>121</v>
      </c>
      <c r="C132" s="9"/>
      <c r="D132" s="43"/>
      <c r="E132" s="86"/>
      <c r="F132" s="87"/>
      <c r="G132" s="88"/>
    </row>
    <row r="133" spans="1:7" ht="18" customHeight="1" x14ac:dyDescent="0.45">
      <c r="B133" s="91" t="s">
        <v>7</v>
      </c>
      <c r="C133" s="92"/>
      <c r="D133" s="92"/>
      <c r="E133" s="92"/>
      <c r="F133" s="92"/>
      <c r="G133" s="84" t="s">
        <v>8</v>
      </c>
    </row>
    <row r="134" spans="1:7" ht="18" customHeight="1" x14ac:dyDescent="0.45">
      <c r="B134" s="102" t="s">
        <v>9</v>
      </c>
      <c r="C134" s="103"/>
      <c r="D134" s="105" t="s">
        <v>6</v>
      </c>
      <c r="E134" s="93" t="s">
        <v>0</v>
      </c>
      <c r="F134" s="107" t="s">
        <v>2</v>
      </c>
      <c r="G134" s="109" t="s">
        <v>3</v>
      </c>
    </row>
    <row r="135" spans="1:7" ht="18" customHeight="1" x14ac:dyDescent="0.45">
      <c r="B135" s="65" t="s">
        <v>69</v>
      </c>
      <c r="C135" s="66" t="s">
        <v>70</v>
      </c>
      <c r="D135" s="117"/>
      <c r="E135" s="95"/>
      <c r="F135" s="107"/>
      <c r="G135" s="112"/>
    </row>
    <row r="136" spans="1:7" ht="18" customHeight="1" x14ac:dyDescent="0.45">
      <c r="B136" s="70">
        <v>3000</v>
      </c>
      <c r="C136" s="80" t="str">
        <f>_xlfn.XLOOKUP(B136,'H 11 aanwijzingen'!$A$19:$A$105,'H 11 aanwijzingen'!$B$19:$B$105,"",1)</f>
        <v>Voorraad goederen</v>
      </c>
      <c r="D136" s="70">
        <v>30021</v>
      </c>
      <c r="E136" s="81" t="s">
        <v>170</v>
      </c>
      <c r="F136" s="55"/>
      <c r="G136" s="56">
        <v>80</v>
      </c>
    </row>
    <row r="137" spans="1:7" ht="18" customHeight="1" x14ac:dyDescent="0.45">
      <c r="B137" s="70">
        <v>3000</v>
      </c>
      <c r="C137" s="80" t="str">
        <f>_xlfn.XLOOKUP(B137,'H 11 aanwijzingen'!$A$19:$A$105,'H 11 aanwijzingen'!$B$19:$B$105,"",1)</f>
        <v>Voorraad goederen</v>
      </c>
      <c r="D137" s="70">
        <v>30023</v>
      </c>
      <c r="E137" s="81" t="s">
        <v>171</v>
      </c>
      <c r="F137" s="56"/>
      <c r="G137" s="56">
        <v>72</v>
      </c>
    </row>
    <row r="138" spans="1:7" ht="18" customHeight="1" x14ac:dyDescent="0.45">
      <c r="B138" s="70">
        <v>1665</v>
      </c>
      <c r="C138" s="80" t="str">
        <f>_xlfn.XLOOKUP(B138,'H 11 aanwijzingen'!$A$19:$A$105,'H 11 aanwijzingen'!$B$19:$B$105,"",1)</f>
        <v>Verschuldigde omzetbelasting privégebruik</v>
      </c>
      <c r="D138" s="24"/>
      <c r="E138" s="81" t="s">
        <v>169</v>
      </c>
      <c r="F138" s="56"/>
      <c r="G138" s="56">
        <v>13.68</v>
      </c>
    </row>
    <row r="139" spans="1:7" ht="18" customHeight="1" x14ac:dyDescent="0.45">
      <c r="B139" s="59">
        <v>1800</v>
      </c>
      <c r="C139" s="80" t="str">
        <f>_xlfn.XLOOKUP(B139,'H 11 aanwijzingen'!$A$19:$A$105,'H 11 aanwijzingen'!$B$19:$B$105,"",1)</f>
        <v>Rekening-courant directie</v>
      </c>
      <c r="D139" s="24"/>
      <c r="E139" s="89" t="s">
        <v>168</v>
      </c>
      <c r="F139" s="55">
        <v>165.68</v>
      </c>
      <c r="G139" s="55"/>
    </row>
    <row r="140" spans="1:7" ht="18" customHeight="1" x14ac:dyDescent="0.45">
      <c r="B140" s="67"/>
      <c r="C140" s="80" t="str">
        <f>_xlfn.XLOOKUP(B140,'H 11 aanwijzingen'!$A$19:$A$105,'H 11 aanwijzingen'!$B$19:$B$105,"",1)</f>
        <v/>
      </c>
      <c r="D140" s="24"/>
      <c r="E140" s="78"/>
      <c r="F140" s="69"/>
      <c r="G140" s="68"/>
    </row>
  </sheetData>
  <mergeCells count="84">
    <mergeCell ref="D74:D75"/>
    <mergeCell ref="E74:E75"/>
    <mergeCell ref="F74:F75"/>
    <mergeCell ref="G74:G75"/>
    <mergeCell ref="B6:F6"/>
    <mergeCell ref="B14:F14"/>
    <mergeCell ref="F7:F8"/>
    <mergeCell ref="G33:G34"/>
    <mergeCell ref="B33:C33"/>
    <mergeCell ref="G23:G24"/>
    <mergeCell ref="D23:D24"/>
    <mergeCell ref="G7:G8"/>
    <mergeCell ref="B7:C7"/>
    <mergeCell ref="D7:D8"/>
    <mergeCell ref="E7:E8"/>
    <mergeCell ref="B15:C15"/>
    <mergeCell ref="D15:D16"/>
    <mergeCell ref="E15:E16"/>
    <mergeCell ref="F15:F16"/>
    <mergeCell ref="G15:G16"/>
    <mergeCell ref="B32:F32"/>
    <mergeCell ref="B22:F22"/>
    <mergeCell ref="B23:C23"/>
    <mergeCell ref="E23:E24"/>
    <mergeCell ref="F23:F24"/>
    <mergeCell ref="B63:C63"/>
    <mergeCell ref="D63:D64"/>
    <mergeCell ref="E63:E64"/>
    <mergeCell ref="F63:F64"/>
    <mergeCell ref="B46:F46"/>
    <mergeCell ref="B47:C47"/>
    <mergeCell ref="D47:D48"/>
    <mergeCell ref="E47:E48"/>
    <mergeCell ref="F47:F48"/>
    <mergeCell ref="D33:D34"/>
    <mergeCell ref="E33:E34"/>
    <mergeCell ref="F33:F34"/>
    <mergeCell ref="G84:G85"/>
    <mergeCell ref="G96:G97"/>
    <mergeCell ref="G63:G64"/>
    <mergeCell ref="B62:F62"/>
    <mergeCell ref="D96:D97"/>
    <mergeCell ref="B96:C96"/>
    <mergeCell ref="B83:F83"/>
    <mergeCell ref="B84:C84"/>
    <mergeCell ref="D84:D85"/>
    <mergeCell ref="E84:E85"/>
    <mergeCell ref="F84:F85"/>
    <mergeCell ref="B95:F95"/>
    <mergeCell ref="E96:E97"/>
    <mergeCell ref="F96:F97"/>
    <mergeCell ref="B73:F73"/>
    <mergeCell ref="B74:C74"/>
    <mergeCell ref="G47:G48"/>
    <mergeCell ref="B54:F54"/>
    <mergeCell ref="B55:C55"/>
    <mergeCell ref="D55:D56"/>
    <mergeCell ref="E55:E56"/>
    <mergeCell ref="F55:F56"/>
    <mergeCell ref="G55:G56"/>
    <mergeCell ref="B103:F103"/>
    <mergeCell ref="B104:C104"/>
    <mergeCell ref="D104:D105"/>
    <mergeCell ref="E104:E105"/>
    <mergeCell ref="F104:F105"/>
    <mergeCell ref="G104:G105"/>
    <mergeCell ref="B111:F111"/>
    <mergeCell ref="B112:C112"/>
    <mergeCell ref="D112:D113"/>
    <mergeCell ref="E112:E113"/>
    <mergeCell ref="F112:F113"/>
    <mergeCell ref="G112:G113"/>
    <mergeCell ref="B122:F122"/>
    <mergeCell ref="B123:C123"/>
    <mergeCell ref="D123:D124"/>
    <mergeCell ref="E123:E124"/>
    <mergeCell ref="F123:F124"/>
    <mergeCell ref="G123:G124"/>
    <mergeCell ref="B133:F133"/>
    <mergeCell ref="B134:C134"/>
    <mergeCell ref="D134:D135"/>
    <mergeCell ref="E134:E135"/>
    <mergeCell ref="F134:F135"/>
    <mergeCell ref="G134:G13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E9D59D-DAA1-49F0-AC7B-CE8F2E499412}">
  <dimension ref="A1:G71"/>
  <sheetViews>
    <sheetView showGridLines="0" workbookViewId="0"/>
  </sheetViews>
  <sheetFormatPr defaultColWidth="8.86328125" defaultRowHeight="15" x14ac:dyDescent="0.4"/>
  <cols>
    <col min="1" max="1" width="2.86328125" style="2" customWidth="1"/>
    <col min="2" max="2" width="14.265625" style="1" customWidth="1"/>
    <col min="3" max="3" width="46" style="1" customWidth="1"/>
    <col min="4" max="4" width="14.73046875" style="1" customWidth="1"/>
    <col min="5" max="5" width="34" style="1" customWidth="1"/>
    <col min="6" max="7" width="16.3984375" style="1" customWidth="1"/>
    <col min="8" max="8" width="10.265625" style="1" customWidth="1"/>
    <col min="9" max="9" width="6.59765625" style="1" customWidth="1"/>
    <col min="10" max="10" width="2.3984375" style="1" customWidth="1"/>
    <col min="11" max="16384" width="8.86328125" style="1"/>
  </cols>
  <sheetData>
    <row r="1" spans="2:7" x14ac:dyDescent="0.4">
      <c r="B1" s="10" t="s">
        <v>152</v>
      </c>
      <c r="D1" s="10" t="s">
        <v>192</v>
      </c>
    </row>
    <row r="2" spans="2:7" x14ac:dyDescent="0.4">
      <c r="B2" s="34"/>
      <c r="C2" s="35"/>
      <c r="E2" s="9"/>
      <c r="F2" s="49"/>
      <c r="G2" s="49"/>
    </row>
    <row r="4" spans="2:7" ht="18" customHeight="1" x14ac:dyDescent="0.4">
      <c r="B4" s="10" t="s">
        <v>146</v>
      </c>
    </row>
    <row r="5" spans="2:7" ht="18" customHeight="1" x14ac:dyDescent="0.4">
      <c r="B5" s="1" t="s">
        <v>191</v>
      </c>
    </row>
    <row r="6" spans="2:7" ht="18" customHeight="1" x14ac:dyDescent="0.4">
      <c r="B6" s="91" t="s">
        <v>7</v>
      </c>
      <c r="C6" s="92"/>
      <c r="D6" s="92"/>
      <c r="E6" s="92"/>
      <c r="F6" s="92"/>
      <c r="G6" s="84" t="s">
        <v>8</v>
      </c>
    </row>
    <row r="7" spans="2:7" ht="18" customHeight="1" x14ac:dyDescent="0.4">
      <c r="B7" s="106" t="s">
        <v>9</v>
      </c>
      <c r="C7" s="115"/>
      <c r="D7" s="117" t="s">
        <v>6</v>
      </c>
      <c r="E7" s="95" t="s">
        <v>0</v>
      </c>
      <c r="F7" s="110" t="s">
        <v>2</v>
      </c>
      <c r="G7" s="112" t="s">
        <v>3</v>
      </c>
    </row>
    <row r="8" spans="2:7" ht="18" customHeight="1" x14ac:dyDescent="0.4">
      <c r="B8" s="30" t="s">
        <v>69</v>
      </c>
      <c r="C8" s="8" t="s">
        <v>70</v>
      </c>
      <c r="D8" s="106"/>
      <c r="E8" s="95"/>
      <c r="F8" s="107"/>
      <c r="G8" s="110"/>
    </row>
    <row r="9" spans="2:7" ht="18" customHeight="1" x14ac:dyDescent="0.4">
      <c r="B9" s="39">
        <v>620</v>
      </c>
      <c r="C9" s="74" t="str">
        <f>_xlfn.XLOOKUP(B9,'H 11 aanwijzingen'!$A$19:$A$103,'H 11 aanwijzingen'!$B$19:$B$103,"",1)</f>
        <v>Ongeplaatst aandelenkapitaal</v>
      </c>
      <c r="D9" s="40"/>
      <c r="E9" s="82" t="s">
        <v>172</v>
      </c>
      <c r="F9" s="55">
        <v>2000000</v>
      </c>
      <c r="G9" s="56"/>
    </row>
    <row r="10" spans="2:7" ht="18" customHeight="1" x14ac:dyDescent="0.4">
      <c r="B10" s="39">
        <v>600</v>
      </c>
      <c r="C10" s="74" t="str">
        <f>_xlfn.XLOOKUP(B10,'H 11 aanwijzingen'!$A$19:$A$103,'H 11 aanwijzingen'!$B$19:$B$103,"",1)</f>
        <v>Aandelenkapitaal</v>
      </c>
      <c r="D10" s="40"/>
      <c r="E10" s="82" t="s">
        <v>172</v>
      </c>
      <c r="F10" s="55"/>
      <c r="G10" s="56">
        <v>2000000</v>
      </c>
    </row>
    <row r="11" spans="2:7" ht="18" customHeight="1" x14ac:dyDescent="0.4">
      <c r="B11" s="39"/>
      <c r="C11" s="74" t="str">
        <f>_xlfn.XLOOKUP(B11,'H 11 aanwijzingen'!$A$19:$A$103,'H 11 aanwijzingen'!$B$19:$B$103,"",1)</f>
        <v/>
      </c>
      <c r="D11" s="40"/>
      <c r="E11" s="48"/>
      <c r="F11" s="41"/>
      <c r="G11" s="32"/>
    </row>
    <row r="12" spans="2:7" ht="18" customHeight="1" x14ac:dyDescent="0.4"/>
    <row r="13" spans="2:7" ht="18" customHeight="1" x14ac:dyDescent="0.4"/>
    <row r="14" spans="2:7" ht="18" customHeight="1" x14ac:dyDescent="0.4">
      <c r="B14" s="10" t="s">
        <v>147</v>
      </c>
    </row>
    <row r="15" spans="2:7" ht="18" customHeight="1" x14ac:dyDescent="0.4">
      <c r="B15" s="50" t="s">
        <v>102</v>
      </c>
    </row>
    <row r="16" spans="2:7" ht="18" customHeight="1" x14ac:dyDescent="0.4">
      <c r="B16" s="91" t="s">
        <v>7</v>
      </c>
      <c r="C16" s="92"/>
      <c r="D16" s="92"/>
      <c r="E16" s="92"/>
      <c r="F16" s="92"/>
      <c r="G16" s="84" t="s">
        <v>8</v>
      </c>
    </row>
    <row r="17" spans="2:7" ht="18" customHeight="1" x14ac:dyDescent="0.4">
      <c r="B17" s="102" t="s">
        <v>9</v>
      </c>
      <c r="C17" s="103"/>
      <c r="D17" s="105" t="s">
        <v>6</v>
      </c>
      <c r="E17" s="93" t="s">
        <v>0</v>
      </c>
      <c r="F17" s="107" t="s">
        <v>2</v>
      </c>
      <c r="G17" s="109" t="s">
        <v>3</v>
      </c>
    </row>
    <row r="18" spans="2:7" ht="18" customHeight="1" x14ac:dyDescent="0.4">
      <c r="B18" s="30" t="s">
        <v>69</v>
      </c>
      <c r="C18" s="8" t="s">
        <v>70</v>
      </c>
      <c r="D18" s="106"/>
      <c r="E18" s="95"/>
      <c r="F18" s="107"/>
      <c r="G18" s="110"/>
    </row>
    <row r="19" spans="2:7" ht="18" customHeight="1" x14ac:dyDescent="0.4">
      <c r="B19" s="39">
        <v>620</v>
      </c>
      <c r="C19" s="74" t="str">
        <f>_xlfn.XLOOKUP(B19,'H 11 aanwijzingen'!$A$19:$A$103,'H 11 aanwijzingen'!$B$19:$B$103,"",1)</f>
        <v>Ongeplaatst aandelenkapitaal</v>
      </c>
      <c r="D19" s="40"/>
      <c r="E19" s="82" t="s">
        <v>155</v>
      </c>
      <c r="F19" s="71"/>
      <c r="G19" s="55">
        <v>1200000</v>
      </c>
    </row>
    <row r="20" spans="2:7" ht="18" customHeight="1" x14ac:dyDescent="0.4">
      <c r="B20" s="39">
        <v>650</v>
      </c>
      <c r="C20" s="74" t="str">
        <f>_xlfn.XLOOKUP(B20,'H 11 aanwijzingen'!$A$19:$A$103,'H 11 aanwijzingen'!$B$19:$B$103,"",1)</f>
        <v>Agioreserve</v>
      </c>
      <c r="D20" s="40"/>
      <c r="E20" s="82" t="s">
        <v>155</v>
      </c>
      <c r="F20" s="71"/>
      <c r="G20" s="55">
        <v>480000</v>
      </c>
    </row>
    <row r="21" spans="2:7" ht="18" customHeight="1" x14ac:dyDescent="0.4">
      <c r="B21" s="39">
        <v>1050</v>
      </c>
      <c r="C21" s="74" t="str">
        <f>_xlfn.XLOOKUP(B21,'H 11 aanwijzingen'!$A$19:$A$103,'H 11 aanwijzingen'!$B$19:$B$103,"",1)</f>
        <v>Rabobank</v>
      </c>
      <c r="D21" s="40"/>
      <c r="E21" s="82" t="s">
        <v>155</v>
      </c>
      <c r="F21" s="55">
        <v>1680000</v>
      </c>
      <c r="G21" s="55"/>
    </row>
    <row r="22" spans="2:7" ht="18" customHeight="1" x14ac:dyDescent="0.4">
      <c r="B22" s="39"/>
      <c r="C22" s="74" t="str">
        <f>_xlfn.XLOOKUP(B22,'H 11 aanwijzingen'!$A$19:$A$103,'H 11 aanwijzingen'!$B$19:$B$103,"",1)</f>
        <v/>
      </c>
      <c r="D22" s="40"/>
      <c r="E22" s="48"/>
      <c r="F22" s="41"/>
      <c r="G22" s="32"/>
    </row>
    <row r="23" spans="2:7" ht="18" customHeight="1" x14ac:dyDescent="0.4"/>
    <row r="24" spans="2:7" ht="18" customHeight="1" x14ac:dyDescent="0.4"/>
    <row r="25" spans="2:7" ht="18" customHeight="1" x14ac:dyDescent="0.4">
      <c r="B25" s="10" t="s">
        <v>148</v>
      </c>
    </row>
    <row r="26" spans="2:7" ht="18" customHeight="1" x14ac:dyDescent="0.4">
      <c r="B26" s="1" t="s">
        <v>142</v>
      </c>
    </row>
    <row r="27" spans="2:7" ht="18" customHeight="1" x14ac:dyDescent="0.4">
      <c r="B27" s="91" t="s">
        <v>7</v>
      </c>
      <c r="C27" s="92"/>
      <c r="D27" s="92"/>
      <c r="E27" s="92"/>
      <c r="F27" s="92"/>
      <c r="G27" s="84" t="s">
        <v>8</v>
      </c>
    </row>
    <row r="28" spans="2:7" ht="18" customHeight="1" x14ac:dyDescent="0.4">
      <c r="B28" s="102" t="s">
        <v>9</v>
      </c>
      <c r="C28" s="103"/>
      <c r="D28" s="105" t="s">
        <v>6</v>
      </c>
      <c r="E28" s="93" t="s">
        <v>0</v>
      </c>
      <c r="F28" s="107" t="s">
        <v>2</v>
      </c>
      <c r="G28" s="109" t="s">
        <v>3</v>
      </c>
    </row>
    <row r="29" spans="2:7" ht="18" customHeight="1" x14ac:dyDescent="0.4">
      <c r="B29" s="30" t="s">
        <v>69</v>
      </c>
      <c r="C29" s="8" t="s">
        <v>70</v>
      </c>
      <c r="D29" s="106"/>
      <c r="E29" s="95"/>
      <c r="F29" s="107"/>
      <c r="G29" s="110"/>
    </row>
    <row r="30" spans="2:7" ht="18" customHeight="1" x14ac:dyDescent="0.4">
      <c r="B30" s="39">
        <v>695</v>
      </c>
      <c r="C30" s="74" t="str">
        <f>_xlfn.XLOOKUP(B30,'H 11 aanwijzingen'!$A$19:$A$103,'H 11 aanwijzingen'!$B$19:$B$103,"",1)</f>
        <v>Resultaat boekjaar</v>
      </c>
      <c r="D30" s="40"/>
      <c r="E30" s="75" t="s">
        <v>188</v>
      </c>
      <c r="F30" s="55">
        <v>128000</v>
      </c>
      <c r="G30" s="56"/>
    </row>
    <row r="31" spans="2:7" ht="18" customHeight="1" x14ac:dyDescent="0.4">
      <c r="B31" s="39">
        <v>1720</v>
      </c>
      <c r="C31" s="74" t="str">
        <f>_xlfn.XLOOKUP(B31,'H 11 aanwijzingen'!$A$19:$A$103,'H 11 aanwijzingen'!$B$19:$B$103,"",1)</f>
        <v>Te betalen dividend</v>
      </c>
      <c r="D31" s="40"/>
      <c r="E31" s="75" t="s">
        <v>188</v>
      </c>
      <c r="F31" s="55"/>
      <c r="G31" s="55">
        <v>85000</v>
      </c>
    </row>
    <row r="32" spans="2:7" ht="18" customHeight="1" x14ac:dyDescent="0.4">
      <c r="B32" s="39">
        <v>1730</v>
      </c>
      <c r="C32" s="74" t="str">
        <f>_xlfn.XLOOKUP(B32,'H 11 aanwijzingen'!$A$19:$A$103,'H 11 aanwijzingen'!$B$19:$B$103,"",1)</f>
        <v>Te betalen dividendbelasting</v>
      </c>
      <c r="D32" s="40"/>
      <c r="E32" s="75" t="s">
        <v>188</v>
      </c>
      <c r="F32" s="55"/>
      <c r="G32" s="56">
        <v>15000</v>
      </c>
    </row>
    <row r="33" spans="2:7" ht="18" customHeight="1" x14ac:dyDescent="0.4">
      <c r="B33" s="39">
        <v>670</v>
      </c>
      <c r="C33" s="74" t="str">
        <f>_xlfn.XLOOKUP(B33,'H 11 aanwijzingen'!$A$19:$A$103,'H 11 aanwijzingen'!$B$19:$B$103,"",1)</f>
        <v>Overige reserves</v>
      </c>
      <c r="D33" s="40"/>
      <c r="E33" s="75" t="s">
        <v>188</v>
      </c>
      <c r="F33" s="56"/>
      <c r="G33" s="55">
        <v>28000</v>
      </c>
    </row>
    <row r="34" spans="2:7" ht="18" customHeight="1" x14ac:dyDescent="0.4">
      <c r="B34" s="39"/>
      <c r="C34" s="74" t="str">
        <f>_xlfn.XLOOKUP(B34,'H 11 aanwijzingen'!$A$19:$A$103,'H 11 aanwijzingen'!$B$19:$B$103,"",1)</f>
        <v/>
      </c>
      <c r="D34" s="40"/>
      <c r="E34" s="48"/>
      <c r="F34" s="41"/>
      <c r="G34" s="32"/>
    </row>
    <row r="35" spans="2:7" ht="18" customHeight="1" x14ac:dyDescent="0.4"/>
    <row r="36" spans="2:7" ht="18" customHeight="1" x14ac:dyDescent="0.4"/>
    <row r="37" spans="2:7" ht="18" customHeight="1" x14ac:dyDescent="0.4">
      <c r="B37" s="10" t="s">
        <v>149</v>
      </c>
    </row>
    <row r="38" spans="2:7" ht="18" customHeight="1" x14ac:dyDescent="0.4">
      <c r="B38" s="1" t="s">
        <v>121</v>
      </c>
    </row>
    <row r="39" spans="2:7" ht="18" customHeight="1" x14ac:dyDescent="0.4">
      <c r="B39" s="91" t="s">
        <v>7</v>
      </c>
      <c r="C39" s="92"/>
      <c r="D39" s="92"/>
      <c r="E39" s="92"/>
      <c r="F39" s="92"/>
      <c r="G39" s="84" t="s">
        <v>8</v>
      </c>
    </row>
    <row r="40" spans="2:7" ht="18" customHeight="1" x14ac:dyDescent="0.4">
      <c r="B40" s="102" t="s">
        <v>9</v>
      </c>
      <c r="C40" s="103"/>
      <c r="D40" s="105" t="s">
        <v>6</v>
      </c>
      <c r="E40" s="93" t="s">
        <v>0</v>
      </c>
      <c r="F40" s="107" t="s">
        <v>2</v>
      </c>
      <c r="G40" s="109" t="s">
        <v>3</v>
      </c>
    </row>
    <row r="41" spans="2:7" ht="18" customHeight="1" x14ac:dyDescent="0.4">
      <c r="B41" s="30" t="s">
        <v>69</v>
      </c>
      <c r="C41" s="8" t="s">
        <v>70</v>
      </c>
      <c r="D41" s="106"/>
      <c r="E41" s="95"/>
      <c r="F41" s="107"/>
      <c r="G41" s="110"/>
    </row>
    <row r="42" spans="2:7" ht="18" customHeight="1" x14ac:dyDescent="0.4">
      <c r="B42" s="39">
        <v>3000</v>
      </c>
      <c r="C42" s="74" t="str">
        <f>_xlfn.XLOOKUP(B42,'H 11 aanwijzingen'!$A$19:$A$103,'H 11 aanwijzingen'!$B$19:$B$103,"",1)</f>
        <v>Voorraad goederen</v>
      </c>
      <c r="D42" s="70">
        <v>30011</v>
      </c>
      <c r="E42" s="75" t="s">
        <v>173</v>
      </c>
      <c r="F42" s="55"/>
      <c r="G42" s="56">
        <v>140</v>
      </c>
    </row>
    <row r="43" spans="2:7" ht="18" customHeight="1" x14ac:dyDescent="0.4">
      <c r="B43" s="39">
        <v>3000</v>
      </c>
      <c r="C43" s="74" t="str">
        <f>_xlfn.XLOOKUP(B43,'H 11 aanwijzingen'!$A$19:$A$103,'H 11 aanwijzingen'!$B$19:$B$103,"",1)</f>
        <v>Voorraad goederen</v>
      </c>
      <c r="D43" s="70">
        <v>30013</v>
      </c>
      <c r="E43" s="75" t="s">
        <v>173</v>
      </c>
      <c r="F43" s="56"/>
      <c r="G43" s="56">
        <v>95</v>
      </c>
    </row>
    <row r="44" spans="2:7" ht="18" customHeight="1" x14ac:dyDescent="0.4">
      <c r="B44" s="39">
        <v>1665</v>
      </c>
      <c r="C44" s="74" t="str">
        <f>_xlfn.XLOOKUP(B44,'H 11 aanwijzingen'!$A$19:$A$103,'H 11 aanwijzingen'!$B$19:$B$103,"",1)</f>
        <v>Verschuldigde omzetbelasting privégebruik</v>
      </c>
      <c r="D44" s="70"/>
      <c r="E44" s="75" t="s">
        <v>174</v>
      </c>
      <c r="F44" s="56"/>
      <c r="G44" s="56">
        <v>49.35</v>
      </c>
    </row>
    <row r="45" spans="2:7" ht="18" customHeight="1" x14ac:dyDescent="0.4">
      <c r="B45" s="39">
        <v>1800</v>
      </c>
      <c r="C45" s="74" t="str">
        <f>_xlfn.XLOOKUP(B45,'H 11 aanwijzingen'!$A$19:$A$103,'H 11 aanwijzingen'!$B$19:$B$103,"",1)</f>
        <v>Rekening-courant directie</v>
      </c>
      <c r="D45" s="71"/>
      <c r="E45" s="75" t="s">
        <v>175</v>
      </c>
      <c r="F45" s="55">
        <v>284.35000000000002</v>
      </c>
      <c r="G45" s="55"/>
    </row>
    <row r="46" spans="2:7" ht="18" customHeight="1" x14ac:dyDescent="0.4">
      <c r="B46" s="39"/>
      <c r="C46" s="74" t="str">
        <f>_xlfn.XLOOKUP(B46,'H 11 aanwijzingen'!$A$19:$A$103,'H 11 aanwijzingen'!$B$19:$B$103,"",1)</f>
        <v/>
      </c>
      <c r="D46" s="40"/>
      <c r="E46" s="48"/>
      <c r="F46" s="41"/>
      <c r="G46" s="32"/>
    </row>
    <row r="47" spans="2:7" ht="18" customHeight="1" x14ac:dyDescent="0.4"/>
    <row r="48" spans="2:7" ht="18" customHeight="1" x14ac:dyDescent="0.4"/>
    <row r="49" spans="2:7" ht="18" customHeight="1" x14ac:dyDescent="0.4">
      <c r="B49" s="10" t="s">
        <v>150</v>
      </c>
    </row>
    <row r="50" spans="2:7" ht="18" customHeight="1" x14ac:dyDescent="0.4">
      <c r="B50" s="1" t="s">
        <v>144</v>
      </c>
    </row>
    <row r="51" spans="2:7" ht="18" customHeight="1" x14ac:dyDescent="0.4">
      <c r="B51" s="91" t="s">
        <v>7</v>
      </c>
      <c r="C51" s="92"/>
      <c r="D51" s="92"/>
      <c r="E51" s="92"/>
      <c r="F51" s="92"/>
      <c r="G51" s="84" t="s">
        <v>8</v>
      </c>
    </row>
    <row r="52" spans="2:7" ht="18" customHeight="1" x14ac:dyDescent="0.4">
      <c r="B52" s="102" t="s">
        <v>9</v>
      </c>
      <c r="C52" s="103"/>
      <c r="D52" s="105" t="s">
        <v>6</v>
      </c>
      <c r="E52" s="93" t="s">
        <v>0</v>
      </c>
      <c r="F52" s="107" t="s">
        <v>2</v>
      </c>
      <c r="G52" s="109" t="s">
        <v>3</v>
      </c>
    </row>
    <row r="53" spans="2:7" ht="18" customHeight="1" x14ac:dyDescent="0.4">
      <c r="B53" s="30" t="s">
        <v>69</v>
      </c>
      <c r="C53" s="8" t="s">
        <v>70</v>
      </c>
      <c r="D53" s="106"/>
      <c r="E53" s="95"/>
      <c r="F53" s="107"/>
      <c r="G53" s="110"/>
    </row>
    <row r="54" spans="2:7" ht="18" customHeight="1" x14ac:dyDescent="0.4">
      <c r="B54" s="39">
        <v>4000</v>
      </c>
      <c r="C54" s="74" t="str">
        <f>_xlfn.XLOOKUP(B54,'H 11 aanwijzingen'!$A$19:$A$103,'H 11 aanwijzingen'!$B$19:$B$103,"",1)</f>
        <v>Loonkosten</v>
      </c>
      <c r="D54" s="40"/>
      <c r="E54" s="82" t="s">
        <v>176</v>
      </c>
      <c r="F54" s="55">
        <v>5500</v>
      </c>
      <c r="G54" s="55"/>
    </row>
    <row r="55" spans="2:7" ht="18" customHeight="1" x14ac:dyDescent="0.4">
      <c r="B55" s="39">
        <v>1520</v>
      </c>
      <c r="C55" s="74" t="str">
        <f>_xlfn.XLOOKUP(B55,'H 11 aanwijzingen'!$A$19:$A$103,'H 11 aanwijzingen'!$B$19:$B$103,"",1)</f>
        <v>Af te dragen loonheffingen</v>
      </c>
      <c r="D55" s="40"/>
      <c r="E55" s="82" t="s">
        <v>177</v>
      </c>
      <c r="F55" s="55"/>
      <c r="G55" s="55">
        <v>1828.67</v>
      </c>
    </row>
    <row r="56" spans="2:7" ht="18" customHeight="1" x14ac:dyDescent="0.4">
      <c r="B56" s="39">
        <v>1520</v>
      </c>
      <c r="C56" s="74" t="str">
        <f>_xlfn.XLOOKUP(B56,'H 11 aanwijzingen'!$A$19:$A$103,'H 11 aanwijzingen'!$B$19:$B$103,"",1)</f>
        <v>Af te dragen loonheffingen</v>
      </c>
      <c r="D56" s="40"/>
      <c r="E56" s="82" t="s">
        <v>178</v>
      </c>
      <c r="F56" s="55"/>
      <c r="G56" s="55">
        <v>279.39999999999998</v>
      </c>
    </row>
    <row r="57" spans="2:7" ht="18" customHeight="1" x14ac:dyDescent="0.4">
      <c r="B57" s="39">
        <v>1500</v>
      </c>
      <c r="C57" s="74" t="str">
        <f>_xlfn.XLOOKUP(B57,'H 11 aanwijzingen'!$A$19:$A$103,'H 11 aanwijzingen'!$B$19:$B$103,"",1)</f>
        <v>Te betalen nettolonen</v>
      </c>
      <c r="D57" s="40"/>
      <c r="E57" s="82" t="s">
        <v>176</v>
      </c>
      <c r="F57" s="55"/>
      <c r="G57" s="55">
        <v>3391.93</v>
      </c>
    </row>
    <row r="58" spans="2:7" ht="18" customHeight="1" x14ac:dyDescent="0.4">
      <c r="B58" s="39"/>
      <c r="C58" s="74" t="str">
        <f>_xlfn.XLOOKUP(B58,'H 11 aanwijzingen'!$A$19:$A$103,'H 11 aanwijzingen'!$B$19:$B$103,"",1)</f>
        <v/>
      </c>
      <c r="D58" s="40"/>
      <c r="E58" s="48"/>
      <c r="F58" s="41"/>
      <c r="G58" s="32"/>
    </row>
    <row r="59" spans="2:7" ht="18" customHeight="1" x14ac:dyDescent="0.4"/>
    <row r="60" spans="2:7" ht="18" customHeight="1" x14ac:dyDescent="0.4"/>
    <row r="61" spans="2:7" ht="18" customHeight="1" x14ac:dyDescent="0.4"/>
    <row r="62" spans="2:7" ht="18" customHeight="1" x14ac:dyDescent="0.4"/>
    <row r="63" spans="2:7" ht="18" customHeight="1" x14ac:dyDescent="0.4"/>
    <row r="64" spans="2:7" ht="18" customHeight="1" x14ac:dyDescent="0.4"/>
    <row r="65" ht="18" customHeight="1" x14ac:dyDescent="0.4"/>
    <row r="66" ht="18" customHeight="1" x14ac:dyDescent="0.4"/>
    <row r="67" ht="18" customHeight="1" x14ac:dyDescent="0.4"/>
    <row r="68" ht="18" customHeight="1" x14ac:dyDescent="0.4"/>
    <row r="69" ht="18" customHeight="1" x14ac:dyDescent="0.4"/>
    <row r="70" ht="18" customHeight="1" x14ac:dyDescent="0.4"/>
    <row r="71" ht="18" customHeight="1" x14ac:dyDescent="0.4"/>
  </sheetData>
  <mergeCells count="30">
    <mergeCell ref="B51:F51"/>
    <mergeCell ref="G52:G53"/>
    <mergeCell ref="B52:C52"/>
    <mergeCell ref="D52:D53"/>
    <mergeCell ref="E52:E53"/>
    <mergeCell ref="F52:F53"/>
    <mergeCell ref="G7:G8"/>
    <mergeCell ref="G17:G18"/>
    <mergeCell ref="E40:E41"/>
    <mergeCell ref="E28:E29"/>
    <mergeCell ref="F28:F29"/>
    <mergeCell ref="G28:G29"/>
    <mergeCell ref="F40:F41"/>
    <mergeCell ref="G40:G41"/>
    <mergeCell ref="B6:F6"/>
    <mergeCell ref="B7:C7"/>
    <mergeCell ref="D7:D8"/>
    <mergeCell ref="E7:E8"/>
    <mergeCell ref="F7:F8"/>
    <mergeCell ref="B16:F16"/>
    <mergeCell ref="B17:C17"/>
    <mergeCell ref="B39:F39"/>
    <mergeCell ref="B40:C40"/>
    <mergeCell ref="D40:D41"/>
    <mergeCell ref="B28:C28"/>
    <mergeCell ref="B27:F27"/>
    <mergeCell ref="D17:D18"/>
    <mergeCell ref="E17:E18"/>
    <mergeCell ref="F17:F18"/>
    <mergeCell ref="D28:D2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5</vt:i4>
      </vt:variant>
    </vt:vector>
  </HeadingPairs>
  <TitlesOfParts>
    <vt:vector size="5" baseType="lpstr">
      <vt:lpstr>H 11 Inhoudsopgave</vt:lpstr>
      <vt:lpstr>H 11 aanwijzingen</vt:lpstr>
      <vt:lpstr>11.1 - 11.2</vt:lpstr>
      <vt:lpstr>11.3 - 11.5</vt:lpstr>
      <vt:lpstr>11.6 -11.10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Windows-gebruiker</dc:creator>
  <cp:lastModifiedBy>Henny Krom</cp:lastModifiedBy>
  <cp:lastPrinted>2021-03-06T10:43:21Z</cp:lastPrinted>
  <dcterms:created xsi:type="dcterms:W3CDTF">2020-12-11T10:09:52Z</dcterms:created>
  <dcterms:modified xsi:type="dcterms:W3CDTF">2024-03-04T14:00:48Z</dcterms:modified>
</cp:coreProperties>
</file>