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0" documentId="8_{79B89031-0D80-4C49-97B9-12A5EEE29A36}" xr6:coauthVersionLast="47" xr6:coauthVersionMax="47" xr10:uidLastSave="{00000000-0000-0000-0000-000000000000}"/>
  <bookViews>
    <workbookView xWindow="-83" yWindow="0" windowWidth="19366" windowHeight="15563" xr2:uid="{5D587E09-814F-4BAA-A382-6AB82BB63DFF}"/>
  </bookViews>
  <sheets>
    <sheet name="H 8 Inhoudsopgave" sheetId="8" r:id="rId1"/>
    <sheet name="H 8 aanwijzingen" sheetId="5" state="hidden" r:id="rId2"/>
    <sheet name="8.1 - 8.4" sheetId="4" r:id="rId3"/>
    <sheet name="8.5 - 8.12" sheetId="6" r:id="rId4"/>
    <sheet name="8.13 - 8.17" sheetId="7" r:id="rId5"/>
  </sheets>
  <definedNames>
    <definedName name="_Hlk33791818" localSheetId="2">'8.1 - 8.4'!#REF!</definedName>
    <definedName name="_xlnm.Print_Area" localSheetId="2">'8.1 - 8.4'!$A:$M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7" l="1"/>
  <c r="J59" i="7"/>
  <c r="K59" i="7"/>
  <c r="H59" i="7"/>
  <c r="G52" i="6"/>
  <c r="G53" i="6" s="1"/>
  <c r="E42" i="6"/>
  <c r="E43" i="6" s="1"/>
  <c r="G77" i="4"/>
  <c r="G75" i="4"/>
  <c r="G25" i="4"/>
  <c r="C17" i="4"/>
  <c r="C76" i="7"/>
  <c r="C75" i="7"/>
  <c r="C74" i="7"/>
  <c r="C73" i="7"/>
  <c r="C31" i="7"/>
  <c r="C32" i="7"/>
  <c r="C33" i="7"/>
  <c r="C30" i="7"/>
  <c r="C29" i="7"/>
  <c r="C28" i="7"/>
  <c r="C19" i="7"/>
  <c r="C18" i="7"/>
  <c r="C10" i="7"/>
  <c r="C9" i="7"/>
  <c r="C8" i="7"/>
  <c r="F59" i="7"/>
  <c r="E59" i="7"/>
  <c r="C234" i="6"/>
  <c r="C233" i="6"/>
  <c r="C232" i="6"/>
  <c r="C231" i="6"/>
  <c r="C207" i="6"/>
  <c r="C206" i="6"/>
  <c r="C180" i="6"/>
  <c r="C181" i="6"/>
  <c r="C179" i="6"/>
  <c r="C178" i="6"/>
  <c r="C177" i="6"/>
  <c r="C176" i="6"/>
  <c r="C175" i="6"/>
  <c r="C174" i="6"/>
  <c r="C147" i="6"/>
  <c r="C146" i="6"/>
  <c r="C139" i="6"/>
  <c r="C138" i="6"/>
  <c r="C137" i="6"/>
  <c r="C104" i="6"/>
  <c r="C105" i="6"/>
  <c r="C103" i="6"/>
  <c r="C102" i="6"/>
  <c r="C77" i="6"/>
  <c r="C76" i="6"/>
  <c r="C53" i="6"/>
  <c r="C52" i="6"/>
  <c r="C51" i="6"/>
  <c r="C24" i="6"/>
  <c r="C25" i="6"/>
  <c r="C26" i="6"/>
  <c r="C23" i="6"/>
  <c r="C77" i="4"/>
  <c r="C78" i="4"/>
  <c r="C76" i="4"/>
  <c r="C75" i="4"/>
  <c r="C51" i="4"/>
  <c r="C50" i="4"/>
  <c r="C24" i="4"/>
  <c r="C25" i="4"/>
</calcChain>
</file>

<file path=xl/sharedStrings.xml><?xml version="1.0" encoding="utf-8"?>
<sst xmlns="http://schemas.openxmlformats.org/spreadsheetml/2006/main" count="698" uniqueCount="235">
  <si>
    <t>Dagboek</t>
  </si>
  <si>
    <t>Factuurdatum</t>
  </si>
  <si>
    <t>Grootboek-rekening</t>
  </si>
  <si>
    <t>Btw-code</t>
  </si>
  <si>
    <t>Bedrag btw</t>
  </si>
  <si>
    <t>Uw referentie</t>
  </si>
  <si>
    <t>Leverancier</t>
  </si>
  <si>
    <t>Omschrijving</t>
  </si>
  <si>
    <t>Vervaldatum</t>
  </si>
  <si>
    <t>Boekjaar/periode</t>
  </si>
  <si>
    <t>Boekstuknummer</t>
  </si>
  <si>
    <t>Bedrag</t>
  </si>
  <si>
    <t>EUR</t>
  </si>
  <si>
    <t>Invoerscherm inkoopfactuur</t>
  </si>
  <si>
    <t>Boekstukregel</t>
  </si>
  <si>
    <t>Beginsaldo</t>
  </si>
  <si>
    <t>Eindsaldo</t>
  </si>
  <si>
    <t>Datum</t>
  </si>
  <si>
    <t>Onze ref.</t>
  </si>
  <si>
    <t>Debet</t>
  </si>
  <si>
    <t>Credit</t>
  </si>
  <si>
    <t>Grootboek-  rekening</t>
  </si>
  <si>
    <t>Invoerscherm bankboek</t>
  </si>
  <si>
    <t>a</t>
  </si>
  <si>
    <t>Grootboek- rekening</t>
  </si>
  <si>
    <t xml:space="preserve">b </t>
  </si>
  <si>
    <t>c</t>
  </si>
  <si>
    <t>d</t>
  </si>
  <si>
    <t>Percen-tage</t>
  </si>
  <si>
    <t>b</t>
  </si>
  <si>
    <t>Factuur- nummer</t>
  </si>
  <si>
    <t>Boekstuk nr.</t>
  </si>
  <si>
    <t>Subadmi- nistratie</t>
  </si>
  <si>
    <t>Opgave 8.1</t>
  </si>
  <si>
    <t>Opgave 8.2</t>
  </si>
  <si>
    <t xml:space="preserve">Verwerk het bankafschrift in het bankboek. </t>
  </si>
  <si>
    <t>Opgave 8.3</t>
  </si>
  <si>
    <t>Opgave 8.4</t>
  </si>
  <si>
    <t>Sub- nummer</t>
  </si>
  <si>
    <t>…............</t>
  </si>
  <si>
    <t>1400 Crediteuren</t>
  </si>
  <si>
    <t>Werk de grootboekrekening 1400 Crediteuren bij met behulp van het journaal.</t>
  </si>
  <si>
    <t>Werk de subgrootboekrekening 14050 Zicht bij met behulp van het journaal.</t>
  </si>
  <si>
    <t>Op welke (sub)grootboekrekeningen kan er afgeletterd worden?</t>
  </si>
  <si>
    <t>Betalingsconditie</t>
  </si>
  <si>
    <t>8.1 - 8.4</t>
  </si>
  <si>
    <t xml:space="preserve">Verwerk voor Rachid de ontvangen factuur van Zicht in het inkoopboek. </t>
  </si>
  <si>
    <t>Journaliseer voor Rachid de ontvangen factuur van Zicht.</t>
  </si>
  <si>
    <t xml:space="preserve">Verwerk voor Rachid de ontvangen factuur van de Belastingdienst in het inkoopboek. </t>
  </si>
  <si>
    <t>Journaliseer voor Rachid de ontvangen factuur van de Belastingdienst.</t>
  </si>
  <si>
    <t>Journaliseer het bankafschrift.</t>
  </si>
  <si>
    <t xml:space="preserve">14050 Zicht                                                                                                                                              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</si>
  <si>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</si>
  <si>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</si>
  <si>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>Werk de grootboekrekening 1055 KNAB-bank bij met behulp van het journaal.</t>
  </si>
  <si>
    <t>Van balans</t>
  </si>
  <si>
    <t>Grootboekrekening</t>
  </si>
  <si>
    <t xml:space="preserve">Grootboekrekening                            </t>
  </si>
  <si>
    <t>Gebruik het standaard rekeningschema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</si>
  <si>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</si>
  <si>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</si>
  <si>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</si>
  <si>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</si>
  <si>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</si>
  <si>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</si>
  <si>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</si>
  <si>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</si>
  <si>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</si>
  <si>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</si>
  <si>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</si>
  <si>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</si>
  <si>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</si>
  <si>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</si>
  <si>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</si>
  <si>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</si>
  <si>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</si>
  <si>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</si>
  <si>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</si>
  <si>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</si>
  <si>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</si>
  <si>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</si>
  <si>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</si>
  <si>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</si>
  <si>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</si>
  <si>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</si>
  <si>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Verschuldigde omzetbelasting privé</t>
  </si>
  <si>
    <t>Af te dragen omzetbelasting</t>
  </si>
  <si>
    <t>Voorraad goederen</t>
  </si>
  <si>
    <t>Loonkosten</t>
  </si>
  <si>
    <t>Sociale lasten</t>
  </si>
  <si>
    <t>Overige personeelskosten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</si>
  <si>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</si>
  <si>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</si>
  <si>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</si>
  <si>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</si>
  <si>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</si>
  <si>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</si>
  <si>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</si>
  <si>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</si>
  <si>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</si>
  <si>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</si>
  <si>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</si>
  <si>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</si>
  <si>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</si>
  <si>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</si>
  <si>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</si>
  <si>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</si>
  <si>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</si>
  <si>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</si>
  <si>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</si>
  <si>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>Verzekeringskosten bestelauto</t>
  </si>
  <si>
    <t>Motorrijtuigenbelasting bestelauto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</si>
  <si>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</si>
  <si>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</si>
  <si>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</si>
  <si>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KNAB-bank</t>
  </si>
  <si>
    <t>Aanwijzingen</t>
  </si>
  <si>
    <t>8.5 - 8.12</t>
  </si>
  <si>
    <t>Opgave 8.5</t>
  </si>
  <si>
    <t>Opgave 8.6</t>
  </si>
  <si>
    <t>Invoerscherm memoriaal</t>
  </si>
  <si>
    <t>Opgave 8.7</t>
  </si>
  <si>
    <t>Opgave 8.8</t>
  </si>
  <si>
    <t>Stel de grootboekkaart 1500 Te betalen nettolonen samen.</t>
  </si>
  <si>
    <t xml:space="preserve">1500 Te betalen nettolonen                                                                                                                      </t>
  </si>
  <si>
    <t>Stel de grootboekkaart 1520 Af te dragen loonheffingen samen.</t>
  </si>
  <si>
    <t xml:space="preserve">1520 Af te dragen loonheffingen                                                                                                                </t>
  </si>
  <si>
    <t>Beginbalans</t>
  </si>
  <si>
    <t>Opgave 8.9</t>
  </si>
  <si>
    <t>Opgave 8.10</t>
  </si>
  <si>
    <t>Verwerk het bankafschrift in het bankboek.</t>
  </si>
  <si>
    <t>Opgave 8.11</t>
  </si>
  <si>
    <t xml:space="preserve">Verwerk voor Jeanne de ontvangen factuur van de Belastingdienst in het inkoopboek. </t>
  </si>
  <si>
    <t>Journaliseer voor Jeanne de ontvangen factuur van de Belastingdienst.</t>
  </si>
  <si>
    <t>Opgave 8.12</t>
  </si>
  <si>
    <t>Boek-stuknr.</t>
  </si>
  <si>
    <t>8.13 - 8.17</t>
  </si>
  <si>
    <t>Opgave 8.13</t>
  </si>
  <si>
    <t>Opgave 8.14</t>
  </si>
  <si>
    <t>Opgave 8.15</t>
  </si>
  <si>
    <t>Opgave 8.16</t>
  </si>
  <si>
    <t>Stel de winst- en verliesrekening en de balans samen.</t>
  </si>
  <si>
    <t>x € 1</t>
  </si>
  <si>
    <t>Saldibalans</t>
  </si>
  <si>
    <t>Balans</t>
  </si>
  <si>
    <t>0200</t>
  </si>
  <si>
    <t>0300</t>
  </si>
  <si>
    <t>0600</t>
  </si>
  <si>
    <t>0680</t>
  </si>
  <si>
    <t>0700</t>
  </si>
  <si>
    <t>Af te dragen LH</t>
  </si>
  <si>
    <t>Inkoopw. van de omzet</t>
  </si>
  <si>
    <t>Resultaat</t>
  </si>
  <si>
    <t>Geef een controleberekening van het eigen vermogen.</t>
  </si>
  <si>
    <t>Opgave 8.17</t>
  </si>
  <si>
    <t>Zicht</t>
  </si>
  <si>
    <t>02</t>
  </si>
  <si>
    <t>185698-30</t>
  </si>
  <si>
    <t>Belastingdienst</t>
  </si>
  <si>
    <t>388.04.M</t>
  </si>
  <si>
    <t>Zicht 185698-30</t>
  </si>
  <si>
    <t>Belastingdienst 388.04.M</t>
  </si>
  <si>
    <t>april 185698-30</t>
  </si>
  <si>
    <t>april 388.04</t>
  </si>
  <si>
    <t xml:space="preserve">april </t>
  </si>
  <si>
    <t>14050 Zicht</t>
  </si>
  <si>
    <t>(14999 Belastingdienst)</t>
  </si>
  <si>
    <t>Privéopname</t>
  </si>
  <si>
    <t>1500 Te betalen nettolonen</t>
  </si>
  <si>
    <t>1520 Af te dragen loonheffingen</t>
  </si>
  <si>
    <t>1500</t>
  </si>
  <si>
    <t>1520</t>
  </si>
  <si>
    <t>388.11.M</t>
  </si>
  <si>
    <t>1400</t>
  </si>
  <si>
    <t>Eigen vermogen saldibalans</t>
  </si>
  <si>
    <t>min</t>
  </si>
  <si>
    <t>Eigen vermogen balans</t>
  </si>
  <si>
    <t>LET OP</t>
  </si>
  <si>
    <t>Er wordt niet gecontroleerd of het nummer dat je invult in het rekeningschema staat.</t>
  </si>
  <si>
    <t xml:space="preserve">Als je een nummer invult dat niet voorkomt in het rekeningschema, </t>
  </si>
  <si>
    <t>dan worden het nummer en omschrijving van het dichtstbijzijnde nummer ingevuld.</t>
  </si>
  <si>
    <t>Uitwerkingen Hoofdstuk 8 Belastingen</t>
  </si>
  <si>
    <t>Uitwerkingen Basiskennis Boekhouden 5e druk</t>
  </si>
  <si>
    <t>Hoofdstuk 8 Belastingen</t>
  </si>
  <si>
    <t>Versie</t>
  </si>
  <si>
    <t>Ga naar</t>
  </si>
  <si>
    <t xml:space="preserve">Uitwerking H 8 </t>
  </si>
  <si>
    <t>Ook bij het examen is het mogelijk een niet-bestaand nummer in te voeren,</t>
  </si>
  <si>
    <t>dit wordt altijd fout gerekend.</t>
  </si>
  <si>
    <t>De extra rekeningen uit dit hoofdstuk staan in het paars vermeld.</t>
  </si>
  <si>
    <t>Nummer</t>
  </si>
  <si>
    <t>Naam</t>
  </si>
  <si>
    <t>Excl./incl. hoog/laag</t>
  </si>
  <si>
    <t xml:space="preserve">Als je  het nummer van de grootboekrekening invult, </t>
  </si>
  <si>
    <t>De omschrijving hoeft niet exact hetzelfde te zijn als in de uitwerking</t>
  </si>
  <si>
    <t>De volgorde van de boeking maakt niet uit</t>
  </si>
  <si>
    <t>2024 / 4</t>
  </si>
  <si>
    <t>2024-032</t>
  </si>
  <si>
    <t>2024-033</t>
  </si>
  <si>
    <t>apr 2024 388.04.M</t>
  </si>
  <si>
    <t>2024-019</t>
  </si>
  <si>
    <t xml:space="preserve">1055 KNAB Bank                                                                                                                                    </t>
  </si>
  <si>
    <t>2024-012</t>
  </si>
  <si>
    <t>IB april 2024</t>
  </si>
  <si>
    <t>Verwerk memoriaalbon 2024-025 in het memoriaal.</t>
  </si>
  <si>
    <t>2024-025</t>
  </si>
  <si>
    <t>P. Winkelman apr 2024</t>
  </si>
  <si>
    <t>Journaliseer memoriaalbon 2024-025.</t>
  </si>
  <si>
    <t>Verwerk memoriaalbon 2024-026 in het memoriaal.</t>
  </si>
  <si>
    <t>2024-026</t>
  </si>
  <si>
    <t>Journaliseer memoriaalbon 2024-026.</t>
  </si>
  <si>
    <t>2024-029</t>
  </si>
  <si>
    <t>LH maart 2024</t>
  </si>
  <si>
    <t>Journaliseer memoriaalbon 2024-035.</t>
  </si>
  <si>
    <t>J. Kuiper juli 2024</t>
  </si>
  <si>
    <t>Journaliseer memoriaalbon 2024-036.</t>
  </si>
  <si>
    <t>2024 / 7</t>
  </si>
  <si>
    <t>2024-047</t>
  </si>
  <si>
    <t>IB juli 2024</t>
  </si>
  <si>
    <t>LH juni 2024</t>
  </si>
  <si>
    <t>2024 / 11</t>
  </si>
  <si>
    <t>2024-133</t>
  </si>
  <si>
    <t>2024-048</t>
  </si>
  <si>
    <t>Op welke grootboekkaarten kan worden afgeletterd?</t>
  </si>
  <si>
    <t xml:space="preserve">Journaliseer de loonstaat over juli 2024. </t>
  </si>
  <si>
    <t>J. Leerling juli 2024</t>
  </si>
  <si>
    <t xml:space="preserve">Journaliseer de loonkosten over juli 2024. </t>
  </si>
  <si>
    <t>J. Leerling juni 2024</t>
  </si>
  <si>
    <t>LH mei 2024</t>
  </si>
  <si>
    <t>IB juni 2024</t>
  </si>
  <si>
    <t xml:space="preserve">Omzet </t>
  </si>
  <si>
    <t>Winst-en-verliesrekening</t>
  </si>
  <si>
    <t>Uitwerking 8.1 - 8.4</t>
  </si>
  <si>
    <t>UItwerking 8.5 - 8.12</t>
  </si>
  <si>
    <t>Uitwerking 8.13 - 8.17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</si>
</sst>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heSerifSemiLight-Plain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rgb="FF7030A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7" fontId="3" fillId="4" borderId="1" xfId="0" applyNumberFormat="1" applyFont="1" applyFill="1" applyBorder="1" applyAlignment="1" applyProtection="1">
      <alignment horizontal="center" vertical="center"/>
      <protection locked="0"/>
    </xf>
    <xf numFmtId="14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2" fontId="3" fillId="4" borderId="1" xfId="0" applyNumberFormat="1" applyFont="1" applyFill="1" applyBorder="1" applyAlignment="1" applyProtection="1">
      <alignment vertical="center"/>
      <protection locked="0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9" fontId="3" fillId="0" borderId="2" xfId="0" applyNumberFormat="1" applyFont="1" applyBorder="1" applyAlignment="1" applyProtection="1">
      <alignment horizontal="center" vertical="center"/>
      <protection locked="0"/>
    </xf>
    <xf numFmtId="9" fontId="3" fillId="0" borderId="3" xfId="0" applyNumberFormat="1" applyFont="1" applyBorder="1" applyAlignment="1" applyProtection="1">
      <alignment horizontal="center" vertical="center"/>
      <protection locked="0"/>
    </xf>
    <xf numFmtId="43" fontId="3" fillId="0" borderId="2" xfId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43" fontId="8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1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" fontId="3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43" fontId="3" fillId="4" borderId="6" xfId="1" applyFont="1" applyFill="1" applyBorder="1" applyAlignment="1" applyProtection="1">
      <alignment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2" fontId="3" fillId="4" borderId="6" xfId="0" applyNumberFormat="1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/>
    <xf numFmtId="43" fontId="3" fillId="3" borderId="1" xfId="1" applyFont="1" applyFill="1" applyBorder="1" applyAlignment="1">
      <alignment horizontal="right" vertical="center"/>
    </xf>
    <xf numFmtId="17" fontId="3" fillId="0" borderId="0" xfId="0" applyNumberFormat="1" applyFont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3" fontId="3" fillId="0" borderId="0" xfId="1" applyFont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4" borderId="0" xfId="0" applyFont="1" applyFill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>
      <alignment horizontal="left" vertical="center"/>
    </xf>
    <xf numFmtId="2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6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5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left"/>
    </xf>
    <xf numFmtId="17" fontId="3" fillId="0" borderId="7" xfId="0" applyNumberFormat="1" applyFont="1" applyBorder="1" applyAlignment="1" applyProtection="1">
      <alignment horizontal="left" vertical="center" wrapText="1"/>
      <protection locked="0"/>
    </xf>
    <xf numFmtId="17" fontId="3" fillId="0" borderId="10" xfId="0" applyNumberFormat="1" applyFont="1" applyBorder="1" applyAlignment="1" applyProtection="1">
      <alignment horizontal="left" vertical="center" wrapText="1"/>
      <protection locked="0"/>
    </xf>
    <xf numFmtId="17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1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3" fillId="0" borderId="2" xfId="1" applyFont="1" applyFill="1" applyBorder="1" applyAlignment="1" applyProtection="1">
      <alignment horizontal="right" vertical="center"/>
      <protection locked="0"/>
    </xf>
    <xf numFmtId="0" fontId="7" fillId="8" borderId="14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7" fillId="8" borderId="14" xfId="0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14" fontId="3" fillId="0" borderId="12" xfId="0" applyNumberFormat="1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7" fillId="8" borderId="1" xfId="0" applyFont="1" applyFill="1" applyBorder="1" applyAlignment="1">
      <alignment horizontal="right" vertical="center" wrapText="1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>
      <alignment horizontal="right" vertical="center"/>
    </xf>
    <xf numFmtId="43" fontId="3" fillId="0" borderId="4" xfId="1" applyFont="1" applyFill="1" applyBorder="1" applyAlignment="1" applyProtection="1">
      <alignment horizontal="right" vertical="center"/>
      <protection locked="0"/>
    </xf>
    <xf numFmtId="43" fontId="3" fillId="0" borderId="21" xfId="1" applyFont="1" applyFill="1" applyBorder="1" applyAlignment="1" applyProtection="1">
      <alignment horizontal="right" vertical="center"/>
      <protection locked="0"/>
    </xf>
    <xf numFmtId="2" fontId="3" fillId="4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164" fontId="3" fillId="0" borderId="1" xfId="0" applyNumberFormat="1" applyFont="1" applyBorder="1" applyAlignment="1" applyProtection="1">
      <alignment horizontal="left" vertical="center" wrapText="1"/>
      <protection locked="0"/>
    </xf>
    <xf numFmtId="43" fontId="3" fillId="0" borderId="1" xfId="1" applyFont="1" applyFill="1" applyBorder="1" applyAlignment="1" applyProtection="1">
      <alignment horizontal="right" vertical="center"/>
      <protection locked="0"/>
    </xf>
    <xf numFmtId="43" fontId="3" fillId="0" borderId="1" xfId="1" applyFont="1" applyBorder="1" applyAlignment="1" applyProtection="1">
      <alignment horizontal="right" vertical="center"/>
      <protection locked="0"/>
    </xf>
    <xf numFmtId="3" fontId="3" fillId="0" borderId="14" xfId="0" applyNumberFormat="1" applyFont="1" applyBorder="1" applyAlignment="1" applyProtection="1">
      <alignment vertical="center"/>
      <protection locked="0"/>
    </xf>
    <xf numFmtId="3" fontId="3" fillId="0" borderId="30" xfId="0" applyNumberFormat="1" applyFont="1" applyBorder="1" applyAlignment="1" applyProtection="1">
      <alignment vertical="center"/>
      <protection locked="0"/>
    </xf>
    <xf numFmtId="164" fontId="3" fillId="0" borderId="15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4" fillId="14" borderId="1" xfId="0" applyFont="1" applyFill="1" applyBorder="1" applyAlignment="1">
      <alignment horizontal="right" vertical="center"/>
    </xf>
    <xf numFmtId="165" fontId="3" fillId="0" borderId="9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 applyProtection="1">
      <alignment horizontal="right" vertical="center"/>
      <protection locked="0"/>
    </xf>
    <xf numFmtId="165" fontId="3" fillId="0" borderId="30" xfId="1" applyNumberFormat="1" applyFont="1" applyBorder="1" applyAlignment="1">
      <alignment horizontal="right" vertical="center" wrapText="1"/>
    </xf>
    <xf numFmtId="165" fontId="3" fillId="0" borderId="30" xfId="1" applyNumberFormat="1" applyFont="1" applyBorder="1" applyAlignment="1" applyProtection="1">
      <alignment horizontal="right" vertical="center"/>
      <protection locked="0"/>
    </xf>
    <xf numFmtId="165" fontId="4" fillId="0" borderId="14" xfId="1" applyNumberFormat="1" applyFont="1" applyBorder="1" applyAlignment="1">
      <alignment horizontal="right" vertical="center"/>
    </xf>
    <xf numFmtId="165" fontId="4" fillId="0" borderId="7" xfId="1" applyNumberFormat="1" applyFont="1" applyBorder="1" applyAlignment="1">
      <alignment horizontal="right" vertical="center"/>
    </xf>
    <xf numFmtId="0" fontId="17" fillId="0" borderId="0" xfId="2" quotePrefix="1"/>
    <xf numFmtId="0" fontId="5" fillId="2" borderId="26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" fontId="3" fillId="0" borderId="7" xfId="0" applyNumberFormat="1" applyFont="1" applyBorder="1" applyAlignment="1">
      <alignment horizontal="left" vertical="center" wrapText="1"/>
    </xf>
    <xf numFmtId="17" fontId="3" fillId="0" borderId="10" xfId="0" applyNumberFormat="1" applyFont="1" applyBorder="1" applyAlignment="1">
      <alignment horizontal="left" vertical="center" wrapText="1"/>
    </xf>
    <xf numFmtId="17" fontId="3" fillId="0" borderId="9" xfId="0" applyNumberFormat="1" applyFont="1" applyBorder="1" applyAlignment="1">
      <alignment horizontal="left" vertical="center" wrapText="1"/>
    </xf>
    <xf numFmtId="17" fontId="3" fillId="0" borderId="7" xfId="0" applyNumberFormat="1" applyFont="1" applyBorder="1" applyAlignment="1" applyProtection="1">
      <alignment horizontal="left" vertical="center" wrapText="1"/>
      <protection locked="0"/>
    </xf>
    <xf numFmtId="17" fontId="3" fillId="0" borderId="10" xfId="0" applyNumberFormat="1" applyFont="1" applyBorder="1" applyAlignment="1" applyProtection="1">
      <alignment horizontal="left" vertical="center" wrapText="1"/>
      <protection locked="0"/>
    </xf>
    <xf numFmtId="17" fontId="3" fillId="0" borderId="9" xfId="0" applyNumberFormat="1" applyFont="1" applyBorder="1" applyAlignment="1" applyProtection="1">
      <alignment horizontal="left" vertical="center" wrapText="1"/>
      <protection locked="0"/>
    </xf>
    <xf numFmtId="17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7" fillId="8" borderId="15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left" vertical="center" wrapText="1"/>
    </xf>
    <xf numFmtId="0" fontId="7" fillId="8" borderId="17" xfId="0" applyFont="1" applyFill="1" applyBorder="1" applyAlignment="1">
      <alignment horizontal="left" vertical="center" wrapText="1"/>
    </xf>
    <xf numFmtId="17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7" fillId="8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165" fontId="3" fillId="0" borderId="33" xfId="1" applyNumberFormat="1" applyFont="1" applyBorder="1" applyAlignment="1">
      <alignment horizontal="right" vertical="center"/>
    </xf>
    <xf numFmtId="165" fontId="3" fillId="0" borderId="34" xfId="1" applyNumberFormat="1" applyFont="1" applyBorder="1" applyAlignment="1">
      <alignment horizontal="right" vertical="center"/>
    </xf>
    <xf numFmtId="165" fontId="4" fillId="0" borderId="15" xfId="1" applyNumberFormat="1" applyFont="1" applyBorder="1" applyAlignment="1">
      <alignment horizontal="right" vertical="center"/>
    </xf>
    <xf numFmtId="165" fontId="4" fillId="0" borderId="17" xfId="1" applyNumberFormat="1" applyFont="1" applyBorder="1" applyAlignment="1">
      <alignment horizontal="right" vertical="center"/>
    </xf>
    <xf numFmtId="165" fontId="3" fillId="0" borderId="7" xfId="1" applyNumberFormat="1" applyFont="1" applyBorder="1" applyAlignment="1">
      <alignment horizontal="right" vertical="center"/>
    </xf>
    <xf numFmtId="165" fontId="3" fillId="0" borderId="9" xfId="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15" fillId="13" borderId="7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left"/>
    </xf>
    <xf numFmtId="0" fontId="14" fillId="10" borderId="10" xfId="0" applyFont="1" applyFill="1" applyBorder="1" applyAlignment="1">
      <alignment horizontal="left"/>
    </xf>
    <xf numFmtId="0" fontId="14" fillId="10" borderId="9" xfId="0" applyFont="1" applyFill="1" applyBorder="1" applyAlignment="1">
      <alignment horizontal="left"/>
    </xf>
    <xf numFmtId="0" fontId="14" fillId="14" borderId="7" xfId="0" applyFont="1" applyFill="1" applyBorder="1" applyAlignment="1">
      <alignment horizontal="right" vertical="center"/>
    </xf>
    <xf numFmtId="0" fontId="14" fillId="14" borderId="9" xfId="0" applyFont="1" applyFill="1" applyBorder="1" applyAlignment="1">
      <alignment horizontal="righ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10" xfId="0" applyFont="1" applyFill="1" applyBorder="1" applyAlignment="1">
      <alignment horizontal="left" vertical="center"/>
    </xf>
    <xf numFmtId="0" fontId="15" fillId="11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25E15-5B5C-4907-AB10-8E4D8695AA24}">
  <dimension ref="A1:H12"/>
  <sheetViews>
    <sheetView showGridLines="0" tabSelected="1" zoomScale="175" zoomScaleNormal="175" workbookViewId="0">
      <selection activeCell="E11" sqref="E11"/>
    </sheetView>
  </sheetViews>
  <sheetFormatPr defaultColWidth="8.86328125" defaultRowHeight="13.5"/>
  <cols>
    <col min="1" max="1" width="8.86328125" style="102"/>
    <col min="2" max="2" width="26.3984375" style="102" customWidth="1"/>
    <col min="3" max="16384" width="8.86328125" style="102"/>
  </cols>
  <sheetData>
    <row r="1" spans="1:8" s="101" customFormat="1" ht="13.9">
      <c r="A1" s="101" t="s">
        <v>182</v>
      </c>
    </row>
    <row r="2" spans="1:8" s="101" customFormat="1" ht="13.9"/>
    <row r="3" spans="1:8" ht="13.9">
      <c r="A3" s="101" t="s">
        <v>183</v>
      </c>
    </row>
    <row r="5" spans="1:8">
      <c r="A5" s="102" t="s">
        <v>184</v>
      </c>
      <c r="B5" s="103">
        <v>45505</v>
      </c>
    </row>
    <row r="7" spans="1:8" ht="15">
      <c r="A7" s="100" t="s">
        <v>177</v>
      </c>
      <c r="B7" s="100" t="s">
        <v>194</v>
      </c>
      <c r="C7" s="100"/>
      <c r="D7" s="100"/>
      <c r="E7" s="100"/>
      <c r="F7" s="100"/>
      <c r="G7" s="100"/>
      <c r="H7" s="77"/>
    </row>
    <row r="8" spans="1:8" ht="15">
      <c r="A8" s="100"/>
      <c r="B8" s="100" t="s">
        <v>195</v>
      </c>
      <c r="C8" s="100"/>
      <c r="D8" s="100"/>
      <c r="E8" s="100"/>
      <c r="F8" s="100"/>
      <c r="G8" s="100"/>
      <c r="H8" s="77"/>
    </row>
    <row r="10" spans="1:8" ht="14.25">
      <c r="A10" s="102" t="s">
        <v>185</v>
      </c>
      <c r="B10" s="167" t="s">
        <v>232</v>
      </c>
    </row>
    <row r="11" spans="1:8" ht="14.25">
      <c r="B11" s="167" t="s">
        <v>233</v>
      </c>
    </row>
    <row r="12" spans="1:8" ht="14.25">
      <c r="B12" s="167" t="s">
        <v>234</v>
      </c>
    </row>
  </sheetData>
  <hyperlinks>
    <hyperlink ref="B10" location="'8.1 - 8.4'!A1" display="Uitwerking 8.1 - 8.4" xr:uid="{0D85B50D-DD57-45DC-8B45-7DC59DEF5699}"/>
    <hyperlink ref="B11" location="'8.5 - 8.12'!A1" display="UItwerking 8.5 - 8.12" xr:uid="{EEC7AF8E-3D14-414B-B649-3A5A661E9916}"/>
    <hyperlink ref="B12" location="'8.13 - 8.17'!A1" display="Uitwerking 8.13 - 8.17" xr:uid="{220FA6F3-93EA-4469-977D-B45C260CB1F3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E70"/>
  <sheetViews>
    <sheetView zoomScale="175" zoomScaleNormal="175" workbookViewId="0">
      <selection activeCell="A4" sqref="A4"/>
    </sheetView>
  </sheetViews>
  <sheetFormatPr defaultRowHeight="14.25"/>
  <cols>
    <col min="2" max="2" width="34.265625" customWidth="1"/>
  </cols>
  <sheetData>
    <row r="1" spans="1:5" s="49" customFormat="1">
      <c r="A1" s="49" t="s">
        <v>181</v>
      </c>
    </row>
    <row r="3" spans="1:5">
      <c r="A3" s="49" t="s">
        <v>116</v>
      </c>
    </row>
    <row r="4" spans="1:5">
      <c r="A4" t="s">
        <v>193</v>
      </c>
    </row>
    <row r="5" spans="1:5">
      <c r="A5" t="s">
        <v>112</v>
      </c>
    </row>
    <row r="6" spans="1:5">
      <c r="A6" t="s">
        <v>113</v>
      </c>
    </row>
    <row r="8" spans="1:5">
      <c r="A8" s="96" t="s">
        <v>177</v>
      </c>
      <c r="B8" s="96" t="s">
        <v>178</v>
      </c>
      <c r="C8" s="96"/>
      <c r="D8" s="96"/>
      <c r="E8" s="96"/>
    </row>
    <row r="9" spans="1:5">
      <c r="B9" t="s">
        <v>179</v>
      </c>
    </row>
    <row r="10" spans="1:5">
      <c r="B10" t="s">
        <v>180</v>
      </c>
    </row>
    <row r="11" spans="1:5">
      <c r="B11" t="s">
        <v>187</v>
      </c>
    </row>
    <row r="12" spans="1:5">
      <c r="B12" t="s">
        <v>188</v>
      </c>
    </row>
    <row r="14" spans="1:5">
      <c r="A14" s="96" t="s">
        <v>177</v>
      </c>
      <c r="B14" s="96" t="s">
        <v>114</v>
      </c>
      <c r="C14" s="96"/>
      <c r="D14" s="96"/>
      <c r="E14" s="96"/>
    </row>
    <row r="16" spans="1:5">
      <c r="A16" s="49" t="s">
        <v>58</v>
      </c>
      <c r="C16" s="97" t="s">
        <v>189</v>
      </c>
    </row>
    <row r="17" spans="1:2">
      <c r="A17" s="56">
        <v>200</v>
      </c>
      <c r="B17" t="s">
        <v>59</v>
      </c>
    </row>
    <row r="18" spans="1:2">
      <c r="A18" s="56">
        <v>210</v>
      </c>
      <c r="B18" t="s">
        <v>60</v>
      </c>
    </row>
    <row r="19" spans="1:2">
      <c r="A19" s="56">
        <v>300</v>
      </c>
      <c r="B19" t="s">
        <v>61</v>
      </c>
    </row>
    <row r="20" spans="1:2">
      <c r="A20" s="56">
        <v>310</v>
      </c>
      <c r="B20" t="s">
        <v>62</v>
      </c>
    </row>
    <row r="21" spans="1:2">
      <c r="A21" s="56">
        <v>500</v>
      </c>
      <c r="B21" t="s">
        <v>63</v>
      </c>
    </row>
    <row r="22" spans="1:2">
      <c r="A22" s="56">
        <v>510</v>
      </c>
      <c r="B22" t="s">
        <v>64</v>
      </c>
    </row>
    <row r="23" spans="1:2">
      <c r="A23" s="56">
        <v>600</v>
      </c>
      <c r="B23" t="s">
        <v>65</v>
      </c>
    </row>
    <row r="24" spans="1:2">
      <c r="A24" s="56">
        <v>680</v>
      </c>
      <c r="B24" t="s">
        <v>66</v>
      </c>
    </row>
    <row r="25" spans="1:2">
      <c r="A25" s="56">
        <v>700</v>
      </c>
      <c r="B25" t="s">
        <v>67</v>
      </c>
    </row>
    <row r="26" spans="1:2">
      <c r="A26" s="57">
        <v>1000</v>
      </c>
      <c r="B26" t="s">
        <v>68</v>
      </c>
    </row>
    <row r="27" spans="1:2">
      <c r="A27" s="57">
        <v>1050</v>
      </c>
      <c r="B27" t="s">
        <v>69</v>
      </c>
    </row>
    <row r="28" spans="1:2">
      <c r="A28" s="57">
        <v>1055</v>
      </c>
      <c r="B28" t="s">
        <v>115</v>
      </c>
    </row>
    <row r="29" spans="1:2">
      <c r="A29" s="57">
        <v>1060</v>
      </c>
      <c r="B29" t="s">
        <v>70</v>
      </c>
    </row>
    <row r="30" spans="1:2">
      <c r="A30" s="57">
        <v>1070</v>
      </c>
      <c r="B30" t="s">
        <v>71</v>
      </c>
    </row>
    <row r="31" spans="1:2">
      <c r="A31" s="57">
        <v>1080</v>
      </c>
      <c r="B31" t="s">
        <v>72</v>
      </c>
    </row>
    <row r="32" spans="1:2">
      <c r="A32" s="57">
        <v>1100</v>
      </c>
      <c r="B32" t="s">
        <v>73</v>
      </c>
    </row>
    <row r="33" spans="1:2">
      <c r="A33" s="57">
        <v>1200</v>
      </c>
      <c r="B33" t="s">
        <v>74</v>
      </c>
    </row>
    <row r="34" spans="1:2">
      <c r="A34" s="57">
        <v>1240</v>
      </c>
      <c r="B34" t="s">
        <v>75</v>
      </c>
    </row>
    <row r="35" spans="1:2">
      <c r="A35" s="57">
        <v>1260</v>
      </c>
      <c r="B35" t="s">
        <v>76</v>
      </c>
    </row>
    <row r="36" spans="1:2">
      <c r="A36" s="57">
        <v>1270</v>
      </c>
      <c r="B36" t="s">
        <v>77</v>
      </c>
    </row>
    <row r="37" spans="1:2">
      <c r="A37" s="57">
        <v>1280</v>
      </c>
      <c r="B37" t="s">
        <v>78</v>
      </c>
    </row>
    <row r="38" spans="1:2">
      <c r="A38" s="57">
        <v>1400</v>
      </c>
      <c r="B38" t="s">
        <v>79</v>
      </c>
    </row>
    <row r="39" spans="1:2">
      <c r="A39" s="57">
        <v>1500</v>
      </c>
      <c r="B39" t="s">
        <v>80</v>
      </c>
    </row>
    <row r="40" spans="1:2">
      <c r="A40" s="57">
        <v>1520</v>
      </c>
      <c r="B40" t="s">
        <v>81</v>
      </c>
    </row>
    <row r="41" spans="1:2">
      <c r="A41" s="57">
        <v>1600</v>
      </c>
      <c r="B41" t="s">
        <v>82</v>
      </c>
    </row>
    <row r="42" spans="1:2">
      <c r="A42" s="57">
        <v>1650</v>
      </c>
      <c r="B42" t="s">
        <v>83</v>
      </c>
    </row>
    <row r="43" spans="1:2">
      <c r="A43" s="57">
        <v>1660</v>
      </c>
      <c r="B43" t="s">
        <v>84</v>
      </c>
    </row>
    <row r="44" spans="1:2">
      <c r="A44" s="57">
        <v>1665</v>
      </c>
      <c r="B44" t="s">
        <v>85</v>
      </c>
    </row>
    <row r="45" spans="1:2">
      <c r="A45" s="57">
        <v>1680</v>
      </c>
      <c r="B45" t="s">
        <v>86</v>
      </c>
    </row>
    <row r="46" spans="1:2">
      <c r="A46" s="57">
        <v>3000</v>
      </c>
      <c r="B46" t="s">
        <v>87</v>
      </c>
    </row>
    <row r="47" spans="1:2">
      <c r="A47" s="57">
        <v>4000</v>
      </c>
      <c r="B47" t="s">
        <v>88</v>
      </c>
    </row>
    <row r="48" spans="1:2">
      <c r="A48" s="57">
        <v>4050</v>
      </c>
      <c r="B48" t="s">
        <v>89</v>
      </c>
    </row>
    <row r="49" spans="1:2">
      <c r="A49" s="57">
        <v>4060</v>
      </c>
      <c r="B49" t="s">
        <v>90</v>
      </c>
    </row>
    <row r="50" spans="1:2">
      <c r="A50" s="57">
        <v>4100</v>
      </c>
      <c r="B50" t="s">
        <v>91</v>
      </c>
    </row>
    <row r="51" spans="1:2">
      <c r="A51" s="57">
        <v>4120</v>
      </c>
      <c r="B51" t="s">
        <v>92</v>
      </c>
    </row>
    <row r="52" spans="1:2">
      <c r="A52" s="57">
        <v>4200</v>
      </c>
      <c r="B52" t="s">
        <v>93</v>
      </c>
    </row>
    <row r="53" spans="1:2">
      <c r="A53" s="57">
        <v>4250</v>
      </c>
      <c r="B53" t="s">
        <v>94</v>
      </c>
    </row>
    <row r="54" spans="1:2">
      <c r="A54" s="57">
        <v>4300</v>
      </c>
      <c r="B54" t="s">
        <v>95</v>
      </c>
    </row>
    <row r="55" spans="1:2">
      <c r="A55" s="57">
        <v>4350</v>
      </c>
      <c r="B55" t="s">
        <v>96</v>
      </c>
    </row>
    <row r="56" spans="1:2">
      <c r="A56" s="57">
        <v>4400</v>
      </c>
      <c r="B56" t="s">
        <v>97</v>
      </c>
    </row>
    <row r="57" spans="1:2">
      <c r="A57" s="57">
        <v>4600</v>
      </c>
      <c r="B57" t="s">
        <v>98</v>
      </c>
    </row>
    <row r="58" spans="1:2">
      <c r="A58" s="57">
        <v>4650</v>
      </c>
      <c r="B58" t="s">
        <v>99</v>
      </c>
    </row>
    <row r="59" spans="1:2">
      <c r="A59" s="57">
        <v>4700</v>
      </c>
      <c r="B59" t="s">
        <v>109</v>
      </c>
    </row>
    <row r="60" spans="1:2" s="99" customFormat="1">
      <c r="A60" s="98">
        <v>4702</v>
      </c>
      <c r="B60" s="99" t="s">
        <v>110</v>
      </c>
    </row>
    <row r="61" spans="1:2" s="99" customFormat="1">
      <c r="A61" s="98">
        <v>4703</v>
      </c>
      <c r="B61" s="99" t="s">
        <v>111</v>
      </c>
    </row>
    <row r="62" spans="1:2">
      <c r="A62" s="57">
        <v>4960</v>
      </c>
      <c r="B62" t="s">
        <v>100</v>
      </c>
    </row>
    <row r="63" spans="1:2">
      <c r="A63" s="57">
        <v>4970</v>
      </c>
      <c r="B63" t="s">
        <v>101</v>
      </c>
    </row>
    <row r="64" spans="1:2">
      <c r="A64" s="57">
        <v>4990</v>
      </c>
      <c r="B64" t="s">
        <v>102</v>
      </c>
    </row>
    <row r="65" spans="1:2">
      <c r="A65" s="57">
        <v>7000</v>
      </c>
      <c r="B65" t="s">
        <v>103</v>
      </c>
    </row>
    <row r="66" spans="1:2">
      <c r="A66" s="57">
        <v>8200</v>
      </c>
      <c r="B66" t="s">
        <v>104</v>
      </c>
    </row>
    <row r="67" spans="1:2">
      <c r="A67" s="57">
        <v>8400</v>
      </c>
      <c r="B67" t="s">
        <v>105</v>
      </c>
    </row>
    <row r="68" spans="1:2">
      <c r="A68" s="57">
        <v>8500</v>
      </c>
      <c r="B68" t="s">
        <v>106</v>
      </c>
    </row>
    <row r="69" spans="1:2">
      <c r="A69" s="57">
        <v>8550</v>
      </c>
      <c r="B69" t="s">
        <v>107</v>
      </c>
    </row>
    <row r="70" spans="1:2">
      <c r="A70" s="57">
        <v>9100</v>
      </c>
      <c r="B70" t="s">
        <v>108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7048E-15F0-43E0-B775-D39F36318768}">
  <dimension ref="A1:M111"/>
  <sheetViews>
    <sheetView showGridLines="0" zoomScale="70" zoomScaleNormal="70" zoomScaleSheetLayoutView="100" workbookViewId="0">
      <selection activeCell="D106" sqref="D106"/>
    </sheetView>
  </sheetViews>
  <sheetFormatPr defaultColWidth="8.86328125" defaultRowHeight="15"/>
  <cols>
    <col min="1" max="1" width="2.265625" style="2" customWidth="1"/>
    <col min="2" max="2" width="14" style="2" customWidth="1"/>
    <col min="3" max="3" width="12.3984375" style="2" customWidth="1"/>
    <col min="4" max="4" width="11.86328125" style="2" customWidth="1"/>
    <col min="5" max="5" width="18.3984375" style="2" customWidth="1"/>
    <col min="6" max="6" width="12.265625" style="2" customWidth="1"/>
    <col min="7" max="7" width="8.265625" style="2" customWidth="1"/>
    <col min="8" max="8" width="12.265625" style="2" customWidth="1"/>
    <col min="9" max="10" width="15.265625" style="2" customWidth="1"/>
    <col min="11" max="11" width="13.86328125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1:13">
      <c r="B1" s="1" t="s">
        <v>186</v>
      </c>
      <c r="D1" s="1" t="s">
        <v>45</v>
      </c>
    </row>
    <row r="2" spans="1:13">
      <c r="B2" s="5"/>
    </row>
    <row r="3" spans="1:13">
      <c r="B3" s="1" t="s">
        <v>33</v>
      </c>
    </row>
    <row r="4" spans="1:13">
      <c r="A4" s="2" t="s">
        <v>23</v>
      </c>
      <c r="B4" s="2" t="s">
        <v>46</v>
      </c>
    </row>
    <row r="5" spans="1:13" s="5" customFormat="1" ht="10.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ht="18" customHeight="1">
      <c r="A6" s="3"/>
      <c r="B6" s="6" t="s">
        <v>13</v>
      </c>
      <c r="C6" s="3"/>
      <c r="D6" s="3"/>
      <c r="E6" s="3"/>
      <c r="F6" s="3"/>
      <c r="G6" s="3"/>
      <c r="H6" s="3"/>
      <c r="I6" s="3"/>
      <c r="J6" s="3"/>
      <c r="K6" s="3"/>
    </row>
    <row r="7" spans="1:13" ht="10.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 ht="18" customHeight="1">
      <c r="A8" s="3"/>
      <c r="B8" s="7" t="s">
        <v>6</v>
      </c>
      <c r="C8" s="24">
        <v>14050</v>
      </c>
      <c r="D8" s="220" t="s">
        <v>155</v>
      </c>
      <c r="E8" s="220"/>
      <c r="F8" s="3"/>
      <c r="G8" s="3"/>
      <c r="H8" s="3"/>
      <c r="I8" s="3"/>
      <c r="J8" s="3"/>
      <c r="K8" s="3"/>
    </row>
    <row r="9" spans="1:13" ht="10.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3" ht="18" customHeight="1">
      <c r="A10" s="3"/>
      <c r="B10" s="7" t="s">
        <v>0</v>
      </c>
      <c r="C10" s="8">
        <v>50</v>
      </c>
      <c r="D10" s="3"/>
      <c r="E10" s="7" t="s">
        <v>9</v>
      </c>
      <c r="F10" s="9" t="s">
        <v>196</v>
      </c>
      <c r="G10" s="3"/>
      <c r="H10" s="206" t="s">
        <v>10</v>
      </c>
      <c r="I10" s="207"/>
      <c r="J10" s="10" t="s">
        <v>197</v>
      </c>
      <c r="K10" s="3"/>
    </row>
    <row r="11" spans="1:13" ht="18" customHeight="1">
      <c r="A11" s="3"/>
      <c r="B11" s="7" t="s">
        <v>7</v>
      </c>
      <c r="C11" s="25">
        <v>45383</v>
      </c>
      <c r="D11" s="3"/>
      <c r="E11" s="7" t="s">
        <v>44</v>
      </c>
      <c r="F11" s="27" t="s">
        <v>156</v>
      </c>
      <c r="G11" s="3"/>
      <c r="H11" s="206" t="s">
        <v>1</v>
      </c>
      <c r="I11" s="207"/>
      <c r="J11" s="26">
        <v>45383</v>
      </c>
      <c r="K11" s="3"/>
    </row>
    <row r="12" spans="1:13" ht="18" customHeight="1">
      <c r="A12" s="3"/>
      <c r="B12" s="7" t="s">
        <v>8</v>
      </c>
      <c r="C12" s="26">
        <v>45387</v>
      </c>
      <c r="D12" s="3"/>
      <c r="E12" s="7" t="s">
        <v>5</v>
      </c>
      <c r="F12" s="28" t="s">
        <v>157</v>
      </c>
      <c r="G12" s="3"/>
      <c r="H12" s="206" t="s">
        <v>11</v>
      </c>
      <c r="I12" s="207"/>
      <c r="J12" s="28">
        <v>110</v>
      </c>
      <c r="K12" s="3" t="s">
        <v>12</v>
      </c>
    </row>
    <row r="13" spans="1:13" ht="10.1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3" ht="18" customHeight="1">
      <c r="A14" s="3"/>
      <c r="B14" s="6" t="s">
        <v>14</v>
      </c>
      <c r="C14" s="3"/>
      <c r="D14" s="3"/>
      <c r="E14" s="3"/>
      <c r="F14" s="3"/>
      <c r="G14" s="3"/>
      <c r="H14" s="3"/>
      <c r="I14" s="3"/>
      <c r="J14" s="3"/>
      <c r="K14" s="3"/>
    </row>
    <row r="15" spans="1:13" ht="10.1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3" s="11" customFormat="1" ht="35.450000000000003" customHeight="1">
      <c r="A16" s="4"/>
      <c r="B16" s="20" t="s">
        <v>21</v>
      </c>
      <c r="C16" s="194" t="s">
        <v>7</v>
      </c>
      <c r="D16" s="194"/>
      <c r="E16" s="194"/>
      <c r="F16" s="20" t="s">
        <v>3</v>
      </c>
      <c r="G16" s="20" t="s">
        <v>28</v>
      </c>
      <c r="H16" s="13" t="s">
        <v>192</v>
      </c>
      <c r="I16" s="20" t="s">
        <v>11</v>
      </c>
      <c r="J16" s="20" t="s">
        <v>4</v>
      </c>
      <c r="K16" s="3"/>
    </row>
    <row r="17" spans="1:11" ht="18" customHeight="1">
      <c r="A17" s="3"/>
      <c r="B17" s="24">
        <v>4702</v>
      </c>
      <c r="C17" s="195">
        <f>C11</f>
        <v>45383</v>
      </c>
      <c r="D17" s="196"/>
      <c r="E17" s="196"/>
      <c r="F17" s="29"/>
      <c r="G17" s="30"/>
      <c r="H17" s="31"/>
      <c r="I17" s="32">
        <v>110</v>
      </c>
      <c r="J17" s="33"/>
      <c r="K17" s="3"/>
    </row>
    <row r="18" spans="1:11" ht="6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20" spans="1:11">
      <c r="A20" s="2" t="s">
        <v>25</v>
      </c>
      <c r="B20" s="2" t="s">
        <v>47</v>
      </c>
    </row>
    <row r="21" spans="1:11" ht="14.45" customHeight="1">
      <c r="B21" s="197" t="s">
        <v>52</v>
      </c>
      <c r="C21" s="198"/>
      <c r="D21" s="198"/>
      <c r="E21" s="198"/>
      <c r="F21" s="198"/>
      <c r="G21" s="198"/>
      <c r="H21" s="198"/>
      <c r="I21" s="198"/>
      <c r="J21" s="198"/>
      <c r="K21" s="23" t="s">
        <v>53</v>
      </c>
    </row>
    <row r="22" spans="1:11" ht="18" customHeight="1">
      <c r="B22" s="181" t="s">
        <v>57</v>
      </c>
      <c r="C22" s="182"/>
      <c r="D22" s="182"/>
      <c r="E22" s="183"/>
      <c r="F22" s="184" t="s">
        <v>32</v>
      </c>
      <c r="G22" s="186" t="s">
        <v>7</v>
      </c>
      <c r="H22" s="187"/>
      <c r="I22" s="188"/>
      <c r="J22" s="192" t="s">
        <v>19</v>
      </c>
      <c r="K22" s="168" t="s">
        <v>20</v>
      </c>
    </row>
    <row r="23" spans="1:11" ht="18" customHeight="1">
      <c r="B23" s="110" t="s">
        <v>190</v>
      </c>
      <c r="C23" s="111" t="s">
        <v>191</v>
      </c>
      <c r="D23" s="111"/>
      <c r="E23" s="112"/>
      <c r="F23" s="185"/>
      <c r="G23" s="189"/>
      <c r="H23" s="190"/>
      <c r="I23" s="191"/>
      <c r="J23" s="193"/>
      <c r="K23" s="169"/>
    </row>
    <row r="24" spans="1:11" ht="18" customHeight="1">
      <c r="B24" s="113">
        <v>4702</v>
      </c>
      <c r="C24" s="170" t="str">
        <f>VLOOKUP(B24,'H 8 aanwijzingen'!$A$17:$B$70,2)</f>
        <v>Verzekeringskosten bestelauto</v>
      </c>
      <c r="D24" s="171"/>
      <c r="E24" s="172"/>
      <c r="F24" s="114"/>
      <c r="G24" s="179">
        <v>45383</v>
      </c>
      <c r="H24" s="180"/>
      <c r="I24" s="180"/>
      <c r="J24" s="115">
        <v>110</v>
      </c>
      <c r="K24" s="116"/>
    </row>
    <row r="25" spans="1:11" ht="18" customHeight="1">
      <c r="B25" s="113">
        <v>1400</v>
      </c>
      <c r="C25" s="170" t="str">
        <f>VLOOKUP(B25,'H 8 aanwijzingen'!$A$17:$B$70,2)</f>
        <v>Crediteuren</v>
      </c>
      <c r="D25" s="171"/>
      <c r="E25" s="172"/>
      <c r="F25" s="114">
        <v>14050</v>
      </c>
      <c r="G25" s="179">
        <f>G24</f>
        <v>45383</v>
      </c>
      <c r="H25" s="180"/>
      <c r="I25" s="180"/>
      <c r="J25" s="115"/>
      <c r="K25" s="116">
        <v>110</v>
      </c>
    </row>
    <row r="26" spans="1:11" ht="18" customHeight="1">
      <c r="B26" s="113"/>
      <c r="C26" s="170"/>
      <c r="D26" s="171"/>
      <c r="E26" s="172"/>
      <c r="F26" s="114"/>
      <c r="G26" s="179"/>
      <c r="H26" s="180"/>
      <c r="I26" s="180"/>
      <c r="J26" s="115"/>
      <c r="K26" s="116"/>
    </row>
    <row r="27" spans="1:11" ht="18" customHeight="1">
      <c r="B27" s="50"/>
      <c r="C27" s="51"/>
      <c r="D27" s="51"/>
      <c r="E27" s="51"/>
      <c r="F27" s="51"/>
      <c r="G27" s="52"/>
      <c r="H27" s="53"/>
      <c r="I27" s="53"/>
      <c r="J27" s="54"/>
      <c r="K27" s="55"/>
    </row>
    <row r="29" spans="1:11">
      <c r="B29" s="1" t="s">
        <v>34</v>
      </c>
    </row>
    <row r="30" spans="1:11">
      <c r="A30" s="2" t="s">
        <v>23</v>
      </c>
      <c r="B30" s="2" t="s">
        <v>48</v>
      </c>
    </row>
    <row r="31" spans="1:11" ht="10.9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3"/>
      <c r="B32" s="6" t="s">
        <v>13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ht="10.9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" customHeight="1">
      <c r="A34" s="3"/>
      <c r="B34" s="7" t="s">
        <v>6</v>
      </c>
      <c r="C34" s="24">
        <v>14999</v>
      </c>
      <c r="D34" s="220" t="s">
        <v>158</v>
      </c>
      <c r="E34" s="220"/>
      <c r="F34" s="3"/>
      <c r="G34" s="3"/>
      <c r="H34" s="3"/>
      <c r="I34" s="3"/>
      <c r="J34" s="3"/>
      <c r="K34" s="3"/>
    </row>
    <row r="35" spans="1:11" ht="10.9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" customHeight="1">
      <c r="A36" s="3"/>
      <c r="B36" s="7" t="s">
        <v>0</v>
      </c>
      <c r="C36" s="8">
        <v>50</v>
      </c>
      <c r="D36" s="3"/>
      <c r="E36" s="7" t="s">
        <v>9</v>
      </c>
      <c r="F36" s="9" t="s">
        <v>196</v>
      </c>
      <c r="G36" s="3"/>
      <c r="H36" s="206" t="s">
        <v>10</v>
      </c>
      <c r="I36" s="207"/>
      <c r="J36" s="10" t="s">
        <v>198</v>
      </c>
      <c r="K36" s="3"/>
    </row>
    <row r="37" spans="1:11" ht="18" customHeight="1">
      <c r="A37" s="3"/>
      <c r="B37" s="7" t="s">
        <v>7</v>
      </c>
      <c r="C37" s="25">
        <v>45383</v>
      </c>
      <c r="D37" s="3"/>
      <c r="E37" s="7" t="s">
        <v>44</v>
      </c>
      <c r="F37" s="27" t="s">
        <v>156</v>
      </c>
      <c r="G37" s="3"/>
      <c r="H37" s="206" t="s">
        <v>1</v>
      </c>
      <c r="I37" s="207"/>
      <c r="J37" s="26">
        <v>45383</v>
      </c>
      <c r="K37" s="3"/>
    </row>
    <row r="38" spans="1:11" ht="18" customHeight="1">
      <c r="A38" s="3"/>
      <c r="B38" s="7" t="s">
        <v>8</v>
      </c>
      <c r="C38" s="26">
        <v>45387</v>
      </c>
      <c r="D38" s="3"/>
      <c r="E38" s="7" t="s">
        <v>5</v>
      </c>
      <c r="F38" s="28" t="s">
        <v>159</v>
      </c>
      <c r="G38" s="3"/>
      <c r="H38" s="206" t="s">
        <v>11</v>
      </c>
      <c r="I38" s="207"/>
      <c r="J38" s="28">
        <v>96</v>
      </c>
      <c r="K38" s="3" t="s">
        <v>12</v>
      </c>
    </row>
    <row r="39" spans="1:11" ht="10.9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3"/>
      <c r="B40" s="6" t="s">
        <v>14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10.9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30">
      <c r="A42" s="4"/>
      <c r="B42" s="20" t="s">
        <v>21</v>
      </c>
      <c r="C42" s="194" t="s">
        <v>7</v>
      </c>
      <c r="D42" s="194"/>
      <c r="E42" s="194"/>
      <c r="F42" s="20" t="s">
        <v>3</v>
      </c>
      <c r="G42" s="20" t="s">
        <v>28</v>
      </c>
      <c r="H42" s="13" t="s">
        <v>192</v>
      </c>
      <c r="I42" s="20" t="s">
        <v>11</v>
      </c>
      <c r="J42" s="20" t="s">
        <v>4</v>
      </c>
      <c r="K42" s="3"/>
    </row>
    <row r="43" spans="1:11" ht="18" customHeight="1">
      <c r="A43" s="3"/>
      <c r="B43" s="24">
        <v>4703</v>
      </c>
      <c r="C43" s="195">
        <v>45383</v>
      </c>
      <c r="D43" s="196"/>
      <c r="E43" s="196"/>
      <c r="F43" s="29"/>
      <c r="G43" s="30"/>
      <c r="H43" s="31"/>
      <c r="I43" s="32">
        <v>96</v>
      </c>
      <c r="J43" s="33"/>
      <c r="K43" s="3"/>
    </row>
    <row r="44" spans="1:11" ht="10.9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6" spans="1:11">
      <c r="A46" s="2" t="s">
        <v>25</v>
      </c>
      <c r="B46" s="2" t="s">
        <v>49</v>
      </c>
    </row>
    <row r="47" spans="1:11">
      <c r="B47" s="197" t="s">
        <v>52</v>
      </c>
      <c r="C47" s="198"/>
      <c r="D47" s="198"/>
      <c r="E47" s="198"/>
      <c r="F47" s="198"/>
      <c r="G47" s="198"/>
      <c r="H47" s="198"/>
      <c r="I47" s="198"/>
      <c r="J47" s="198"/>
      <c r="K47" s="23" t="s">
        <v>53</v>
      </c>
    </row>
    <row r="48" spans="1:11">
      <c r="B48" s="181" t="s">
        <v>57</v>
      </c>
      <c r="C48" s="182"/>
      <c r="D48" s="182"/>
      <c r="E48" s="183"/>
      <c r="F48" s="184" t="s">
        <v>32</v>
      </c>
      <c r="G48" s="186" t="s">
        <v>7</v>
      </c>
      <c r="H48" s="187"/>
      <c r="I48" s="188"/>
      <c r="J48" s="192" t="s">
        <v>19</v>
      </c>
      <c r="K48" s="168" t="s">
        <v>20</v>
      </c>
    </row>
    <row r="49" spans="1:13" ht="18" customHeight="1">
      <c r="B49" s="110" t="s">
        <v>190</v>
      </c>
      <c r="C49" s="111" t="s">
        <v>191</v>
      </c>
      <c r="D49" s="111"/>
      <c r="E49" s="112"/>
      <c r="F49" s="185"/>
      <c r="G49" s="189"/>
      <c r="H49" s="190"/>
      <c r="I49" s="191"/>
      <c r="J49" s="193"/>
      <c r="K49" s="169"/>
    </row>
    <row r="50" spans="1:13" ht="18" customHeight="1">
      <c r="B50" s="113">
        <v>4703</v>
      </c>
      <c r="C50" s="170" t="str">
        <f>VLOOKUP(B50,'H 8 aanwijzingen'!$A$17:$B$70,2)</f>
        <v>Motorrijtuigenbelasting bestelauto</v>
      </c>
      <c r="D50" s="171"/>
      <c r="E50" s="172"/>
      <c r="F50" s="114"/>
      <c r="G50" s="179">
        <v>45383</v>
      </c>
      <c r="H50" s="180"/>
      <c r="I50" s="180"/>
      <c r="J50" s="115">
        <v>96</v>
      </c>
      <c r="K50" s="116"/>
    </row>
    <row r="51" spans="1:13" ht="18" customHeight="1">
      <c r="B51" s="113">
        <v>1400</v>
      </c>
      <c r="C51" s="170" t="str">
        <f>VLOOKUP(B51,'H 8 aanwijzingen'!$A$17:$B$70,2)</f>
        <v>Crediteuren</v>
      </c>
      <c r="D51" s="171"/>
      <c r="E51" s="172"/>
      <c r="F51" s="114">
        <v>14999</v>
      </c>
      <c r="G51" s="179" t="s">
        <v>199</v>
      </c>
      <c r="H51" s="180"/>
      <c r="I51" s="180"/>
      <c r="J51" s="115"/>
      <c r="K51" s="116">
        <v>96</v>
      </c>
    </row>
    <row r="52" spans="1:13" ht="18" customHeight="1">
      <c r="B52" s="113"/>
      <c r="C52" s="170"/>
      <c r="D52" s="171"/>
      <c r="E52" s="172"/>
      <c r="F52" s="114"/>
      <c r="G52" s="179"/>
      <c r="H52" s="180"/>
      <c r="I52" s="180"/>
      <c r="J52" s="115"/>
      <c r="K52" s="116"/>
    </row>
    <row r="53" spans="1:13">
      <c r="B53" s="58"/>
      <c r="C53" s="59"/>
      <c r="D53" s="59"/>
      <c r="E53" s="59"/>
      <c r="F53" s="51"/>
      <c r="G53" s="52"/>
      <c r="H53" s="53"/>
      <c r="I53" s="53"/>
      <c r="J53" s="54"/>
      <c r="K53" s="55"/>
    </row>
    <row r="54" spans="1:13">
      <c r="B54" s="58"/>
      <c r="C54" s="59"/>
      <c r="D54" s="59"/>
      <c r="E54" s="59"/>
      <c r="F54" s="51"/>
      <c r="G54" s="52"/>
      <c r="H54" s="53"/>
      <c r="I54" s="53"/>
      <c r="J54" s="54"/>
      <c r="K54" s="55"/>
    </row>
    <row r="55" spans="1:13">
      <c r="B55" s="1" t="s">
        <v>36</v>
      </c>
    </row>
    <row r="56" spans="1:13">
      <c r="A56" s="2" t="s">
        <v>23</v>
      </c>
      <c r="B56" s="2" t="s">
        <v>35</v>
      </c>
    </row>
    <row r="57" spans="1:13" ht="6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6" t="s">
        <v>22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6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8" customHeight="1">
      <c r="A60" s="3"/>
      <c r="B60" s="7" t="s">
        <v>0</v>
      </c>
      <c r="C60" s="14">
        <v>20</v>
      </c>
      <c r="D60" s="3"/>
      <c r="E60" s="7" t="s">
        <v>9</v>
      </c>
      <c r="F60" s="9" t="s">
        <v>196</v>
      </c>
      <c r="G60" s="3"/>
      <c r="H60" s="206" t="s">
        <v>10</v>
      </c>
      <c r="I60" s="207"/>
      <c r="J60" s="10" t="s">
        <v>200</v>
      </c>
      <c r="K60" s="3"/>
      <c r="L60" s="3"/>
      <c r="M60" s="3"/>
    </row>
    <row r="61" spans="1:13" ht="18" customHeight="1">
      <c r="A61" s="3"/>
      <c r="B61" s="7" t="s">
        <v>15</v>
      </c>
      <c r="C61" s="15">
        <v>4612.8900000000003</v>
      </c>
      <c r="D61" s="3"/>
      <c r="E61" s="7" t="s">
        <v>16</v>
      </c>
      <c r="F61" s="36">
        <v>4406.8900000000003</v>
      </c>
      <c r="G61" s="3"/>
      <c r="H61" s="3"/>
      <c r="I61" s="3"/>
      <c r="J61" s="3"/>
      <c r="K61" s="3"/>
      <c r="L61" s="3"/>
      <c r="M61" s="3"/>
    </row>
    <row r="62" spans="1:13" ht="6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6" t="s">
        <v>14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6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30">
      <c r="A65" s="3"/>
      <c r="B65" s="12" t="s">
        <v>17</v>
      </c>
      <c r="C65" s="13" t="s">
        <v>2</v>
      </c>
      <c r="D65" s="20" t="s">
        <v>38</v>
      </c>
      <c r="E65" s="194" t="s">
        <v>7</v>
      </c>
      <c r="F65" s="194"/>
      <c r="G65" s="16" t="s">
        <v>3</v>
      </c>
      <c r="H65" s="12" t="s">
        <v>28</v>
      </c>
      <c r="I65" s="13" t="s">
        <v>192</v>
      </c>
      <c r="J65" s="12" t="s">
        <v>11</v>
      </c>
      <c r="K65" s="12" t="s">
        <v>4</v>
      </c>
      <c r="L65" s="17" t="s">
        <v>18</v>
      </c>
      <c r="M65" s="3"/>
    </row>
    <row r="66" spans="1:13" ht="18" customHeight="1">
      <c r="A66" s="4"/>
      <c r="B66" s="34">
        <v>45387</v>
      </c>
      <c r="C66" s="35">
        <v>1400</v>
      </c>
      <c r="D66" s="37">
        <v>14050</v>
      </c>
      <c r="E66" s="180" t="s">
        <v>157</v>
      </c>
      <c r="F66" s="180"/>
      <c r="G66" s="38"/>
      <c r="H66" s="39"/>
      <c r="I66" s="40"/>
      <c r="J66" s="41">
        <v>-110</v>
      </c>
      <c r="K66" s="42"/>
      <c r="L66" s="37" t="s">
        <v>197</v>
      </c>
      <c r="M66" s="4"/>
    </row>
    <row r="67" spans="1:13" ht="18" customHeight="1">
      <c r="A67" s="4"/>
      <c r="B67" s="34">
        <v>45387</v>
      </c>
      <c r="C67" s="35">
        <v>1400</v>
      </c>
      <c r="D67" s="37">
        <v>14999</v>
      </c>
      <c r="E67" s="43" t="s">
        <v>159</v>
      </c>
      <c r="F67" s="44"/>
      <c r="G67" s="38"/>
      <c r="H67" s="39"/>
      <c r="I67" s="40"/>
      <c r="J67" s="41">
        <v>-96</v>
      </c>
      <c r="K67" s="42"/>
      <c r="L67" s="37" t="s">
        <v>198</v>
      </c>
      <c r="M67" s="4"/>
    </row>
    <row r="68" spans="1:13" ht="18" customHeight="1">
      <c r="A68" s="4"/>
      <c r="B68" s="34"/>
      <c r="C68" s="35"/>
      <c r="D68" s="37"/>
      <c r="E68" s="176"/>
      <c r="F68" s="208"/>
      <c r="G68" s="38"/>
      <c r="H68" s="39"/>
      <c r="I68" s="40"/>
      <c r="J68" s="41"/>
      <c r="K68" s="42"/>
      <c r="L68" s="37"/>
      <c r="M68" s="4"/>
    </row>
    <row r="69" spans="1:13" ht="6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B70" s="1"/>
    </row>
    <row r="71" spans="1:13">
      <c r="A71" s="2" t="s">
        <v>29</v>
      </c>
      <c r="B71" s="2" t="s">
        <v>50</v>
      </c>
    </row>
    <row r="72" spans="1:13">
      <c r="B72" s="197" t="s">
        <v>52</v>
      </c>
      <c r="C72" s="198"/>
      <c r="D72" s="198"/>
      <c r="E72" s="198"/>
      <c r="F72" s="198"/>
      <c r="G72" s="198"/>
      <c r="H72" s="198"/>
      <c r="I72" s="198"/>
      <c r="J72" s="198"/>
      <c r="K72" s="23" t="s">
        <v>53</v>
      </c>
    </row>
    <row r="73" spans="1:13">
      <c r="B73" s="181" t="s">
        <v>57</v>
      </c>
      <c r="C73" s="182"/>
      <c r="D73" s="182"/>
      <c r="E73" s="183"/>
      <c r="F73" s="184" t="s">
        <v>32</v>
      </c>
      <c r="G73" s="186" t="s">
        <v>7</v>
      </c>
      <c r="H73" s="187"/>
      <c r="I73" s="188"/>
      <c r="J73" s="192" t="s">
        <v>19</v>
      </c>
      <c r="K73" s="168" t="s">
        <v>20</v>
      </c>
    </row>
    <row r="74" spans="1:13" ht="18" customHeight="1">
      <c r="B74" s="110" t="s">
        <v>190</v>
      </c>
      <c r="C74" s="111" t="s">
        <v>191</v>
      </c>
      <c r="D74" s="111"/>
      <c r="E74" s="112"/>
      <c r="F74" s="185"/>
      <c r="G74" s="189"/>
      <c r="H74" s="190"/>
      <c r="I74" s="191"/>
      <c r="J74" s="193"/>
      <c r="K74" s="169"/>
    </row>
    <row r="75" spans="1:13" ht="18" customHeight="1">
      <c r="B75" s="113">
        <v>1400</v>
      </c>
      <c r="C75" s="170" t="str">
        <f>VLOOKUP(B75,'H 8 aanwijzingen'!$A$17:$B$70,2)</f>
        <v>Crediteuren</v>
      </c>
      <c r="D75" s="171"/>
      <c r="E75" s="172"/>
      <c r="F75" s="114">
        <v>14050</v>
      </c>
      <c r="G75" s="215" t="str">
        <f>E66</f>
        <v>185698-30</v>
      </c>
      <c r="H75" s="216"/>
      <c r="I75" s="216"/>
      <c r="J75" s="115">
        <v>110</v>
      </c>
      <c r="K75" s="116"/>
    </row>
    <row r="76" spans="1:13" ht="18" customHeight="1">
      <c r="B76" s="113">
        <v>1055</v>
      </c>
      <c r="C76" s="170" t="str">
        <f>VLOOKUP(B76,'H 8 aanwijzingen'!$A$17:$B$70,2)</f>
        <v>KNAB-bank</v>
      </c>
      <c r="D76" s="171"/>
      <c r="E76" s="172"/>
      <c r="F76" s="114"/>
      <c r="G76" s="179" t="s">
        <v>160</v>
      </c>
      <c r="H76" s="180"/>
      <c r="I76" s="180"/>
      <c r="J76" s="115"/>
      <c r="K76" s="116">
        <v>110</v>
      </c>
    </row>
    <row r="77" spans="1:13" ht="18" customHeight="1">
      <c r="B77" s="113">
        <v>1400</v>
      </c>
      <c r="C77" s="170" t="str">
        <f>VLOOKUP(B77,'H 8 aanwijzingen'!$A$17:$B$70,2)</f>
        <v>Crediteuren</v>
      </c>
      <c r="D77" s="171"/>
      <c r="E77" s="172"/>
      <c r="F77" s="114">
        <v>14999</v>
      </c>
      <c r="G77" s="173" t="str">
        <f>E67</f>
        <v>388.04.M</v>
      </c>
      <c r="H77" s="174"/>
      <c r="I77" s="175"/>
      <c r="J77" s="115">
        <v>96</v>
      </c>
      <c r="K77" s="116"/>
    </row>
    <row r="78" spans="1:13" ht="18" customHeight="1">
      <c r="B78" s="113">
        <v>1055</v>
      </c>
      <c r="C78" s="170" t="str">
        <f>VLOOKUP(B78,'H 8 aanwijzingen'!$A$17:$B$70,2)</f>
        <v>KNAB-bank</v>
      </c>
      <c r="D78" s="171"/>
      <c r="E78" s="172"/>
      <c r="F78" s="114"/>
      <c r="G78" s="176" t="s">
        <v>161</v>
      </c>
      <c r="H78" s="177"/>
      <c r="I78" s="178"/>
      <c r="J78" s="115"/>
      <c r="K78" s="116">
        <v>96</v>
      </c>
    </row>
    <row r="79" spans="1:13" ht="18" customHeight="1">
      <c r="B79" s="113"/>
      <c r="C79" s="170"/>
      <c r="D79" s="171"/>
      <c r="E79" s="172"/>
      <c r="F79" s="114"/>
      <c r="G79" s="176"/>
      <c r="H79" s="177"/>
      <c r="I79" s="178"/>
      <c r="J79" s="115"/>
      <c r="K79" s="116"/>
    </row>
    <row r="80" spans="1:13" ht="18" customHeight="1">
      <c r="B80" s="113"/>
      <c r="C80" s="170"/>
      <c r="D80" s="171"/>
      <c r="E80" s="172"/>
      <c r="F80" s="114"/>
      <c r="G80" s="179"/>
      <c r="H80" s="180"/>
      <c r="I80" s="180"/>
      <c r="J80" s="115"/>
      <c r="K80" s="116"/>
    </row>
    <row r="83" spans="1:10" ht="15.6" customHeight="1">
      <c r="B83" s="1" t="s">
        <v>37</v>
      </c>
    </row>
    <row r="84" spans="1:10">
      <c r="A84" s="2" t="s">
        <v>23</v>
      </c>
      <c r="B84" s="2" t="s">
        <v>54</v>
      </c>
    </row>
    <row r="85" spans="1:10" ht="15.6" customHeight="1">
      <c r="B85" s="210" t="s">
        <v>201</v>
      </c>
      <c r="C85" s="211"/>
      <c r="D85" s="211"/>
      <c r="E85" s="211"/>
      <c r="F85" s="211"/>
      <c r="G85" s="211"/>
      <c r="H85" s="211"/>
      <c r="I85" s="211"/>
      <c r="J85" s="21" t="s">
        <v>12</v>
      </c>
    </row>
    <row r="86" spans="1:10" ht="30">
      <c r="B86" s="117" t="s">
        <v>17</v>
      </c>
      <c r="C86" s="117" t="s">
        <v>0</v>
      </c>
      <c r="D86" s="117" t="s">
        <v>31</v>
      </c>
      <c r="E86" s="214" t="s">
        <v>7</v>
      </c>
      <c r="F86" s="214"/>
      <c r="G86" s="214"/>
      <c r="H86" s="214"/>
      <c r="I86" s="122" t="s">
        <v>19</v>
      </c>
      <c r="J86" s="122" t="s">
        <v>20</v>
      </c>
    </row>
    <row r="87" spans="1:10" ht="18" customHeight="1">
      <c r="B87" s="118">
        <v>45383</v>
      </c>
      <c r="C87" s="109"/>
      <c r="D87" s="109"/>
      <c r="E87" s="209" t="s">
        <v>55</v>
      </c>
      <c r="F87" s="209"/>
      <c r="G87" s="209"/>
      <c r="H87" s="209"/>
      <c r="I87" s="19">
        <v>4612.8900000000003</v>
      </c>
      <c r="J87" s="19"/>
    </row>
    <row r="88" spans="1:10" ht="18" customHeight="1">
      <c r="B88" s="119">
        <v>45387</v>
      </c>
      <c r="C88" s="120">
        <v>20</v>
      </c>
      <c r="D88" s="121" t="s">
        <v>200</v>
      </c>
      <c r="E88" s="217" t="s">
        <v>160</v>
      </c>
      <c r="F88" s="218"/>
      <c r="G88" s="218"/>
      <c r="H88" s="208"/>
      <c r="I88" s="45"/>
      <c r="J88" s="45">
        <v>110</v>
      </c>
    </row>
    <row r="89" spans="1:10" ht="18" customHeight="1">
      <c r="B89" s="119">
        <v>45387</v>
      </c>
      <c r="C89" s="120">
        <v>20</v>
      </c>
      <c r="D89" s="121" t="s">
        <v>200</v>
      </c>
      <c r="E89" s="176" t="s">
        <v>161</v>
      </c>
      <c r="F89" s="177"/>
      <c r="G89" s="177"/>
      <c r="H89" s="178"/>
      <c r="I89" s="45"/>
      <c r="J89" s="45">
        <v>96</v>
      </c>
    </row>
    <row r="90" spans="1:10" ht="18" customHeight="1">
      <c r="B90" s="119"/>
      <c r="C90" s="120"/>
      <c r="D90" s="121"/>
      <c r="E90" s="217"/>
      <c r="F90" s="218"/>
      <c r="G90" s="218"/>
      <c r="H90" s="208"/>
      <c r="I90" s="45"/>
      <c r="J90" s="45"/>
    </row>
    <row r="92" spans="1:10">
      <c r="A92" s="2" t="s">
        <v>29</v>
      </c>
      <c r="B92" s="2" t="s">
        <v>41</v>
      </c>
    </row>
    <row r="93" spans="1:10" ht="15" customHeight="1">
      <c r="B93" s="210" t="s">
        <v>40</v>
      </c>
      <c r="C93" s="211"/>
      <c r="D93" s="211"/>
      <c r="E93" s="211"/>
      <c r="F93" s="211"/>
      <c r="G93" s="211"/>
      <c r="H93" s="211"/>
      <c r="I93" s="211"/>
      <c r="J93" s="21" t="s">
        <v>12</v>
      </c>
    </row>
    <row r="94" spans="1:10" ht="33" customHeight="1">
      <c r="B94" s="123" t="s">
        <v>17</v>
      </c>
      <c r="C94" s="123" t="s">
        <v>0</v>
      </c>
      <c r="D94" s="123" t="s">
        <v>31</v>
      </c>
      <c r="E94" s="219" t="s">
        <v>7</v>
      </c>
      <c r="F94" s="219"/>
      <c r="G94" s="219"/>
      <c r="H94" s="219"/>
      <c r="I94" s="131" t="s">
        <v>19</v>
      </c>
      <c r="J94" s="131" t="s">
        <v>20</v>
      </c>
    </row>
    <row r="95" spans="1:10" ht="18" customHeight="1">
      <c r="B95" s="124">
        <v>45383</v>
      </c>
      <c r="C95" s="125"/>
      <c r="D95" s="125"/>
      <c r="E95" s="209" t="s">
        <v>55</v>
      </c>
      <c r="F95" s="209"/>
      <c r="G95" s="209"/>
      <c r="H95" s="209"/>
      <c r="I95" s="19"/>
      <c r="J95" s="19" t="s">
        <v>39</v>
      </c>
    </row>
    <row r="96" spans="1:10" ht="18" customHeight="1">
      <c r="B96" s="126">
        <v>45383</v>
      </c>
      <c r="C96" s="127">
        <v>50</v>
      </c>
      <c r="D96" s="127" t="s">
        <v>197</v>
      </c>
      <c r="E96" s="46" t="s">
        <v>162</v>
      </c>
      <c r="F96" s="47"/>
      <c r="G96" s="47"/>
      <c r="H96" s="48"/>
      <c r="I96" s="45"/>
      <c r="J96" s="45">
        <v>110</v>
      </c>
    </row>
    <row r="97" spans="1:11" ht="18" customHeight="1">
      <c r="B97" s="128">
        <v>45383</v>
      </c>
      <c r="C97" s="129">
        <v>50</v>
      </c>
      <c r="D97" s="130" t="s">
        <v>198</v>
      </c>
      <c r="E97" s="217" t="s">
        <v>163</v>
      </c>
      <c r="F97" s="218"/>
      <c r="G97" s="218"/>
      <c r="H97" s="208"/>
      <c r="I97" s="45"/>
      <c r="J97" s="45">
        <v>96</v>
      </c>
    </row>
    <row r="98" spans="1:11" ht="18" customHeight="1">
      <c r="B98" s="119">
        <v>45387</v>
      </c>
      <c r="C98" s="120">
        <v>20</v>
      </c>
      <c r="D98" s="121" t="s">
        <v>200</v>
      </c>
      <c r="E98" s="217" t="s">
        <v>160</v>
      </c>
      <c r="F98" s="218"/>
      <c r="G98" s="218"/>
      <c r="H98" s="208"/>
      <c r="I98" s="45">
        <v>110</v>
      </c>
      <c r="J98" s="45"/>
    </row>
    <row r="99" spans="1:11" ht="18" customHeight="1">
      <c r="B99" s="119">
        <v>45387</v>
      </c>
      <c r="C99" s="120">
        <v>20</v>
      </c>
      <c r="D99" s="121" t="s">
        <v>200</v>
      </c>
      <c r="E99" s="176" t="s">
        <v>161</v>
      </c>
      <c r="F99" s="177"/>
      <c r="G99" s="177"/>
      <c r="H99" s="178"/>
      <c r="I99" s="45">
        <v>96</v>
      </c>
      <c r="J99" s="45"/>
    </row>
    <row r="101" spans="1:11">
      <c r="A101" s="2" t="s">
        <v>26</v>
      </c>
      <c r="B101" s="2" t="s">
        <v>42</v>
      </c>
    </row>
    <row r="102" spans="1:11" ht="15" customHeight="1">
      <c r="B102" s="212" t="s">
        <v>51</v>
      </c>
      <c r="C102" s="213"/>
      <c r="D102" s="213"/>
      <c r="E102" s="213"/>
      <c r="F102" s="213"/>
      <c r="G102" s="213"/>
      <c r="H102" s="213"/>
      <c r="I102" s="213"/>
      <c r="J102" s="22" t="s">
        <v>12</v>
      </c>
      <c r="K102" s="18"/>
    </row>
    <row r="103" spans="1:11" ht="34.15" customHeight="1">
      <c r="B103" s="117" t="s">
        <v>17</v>
      </c>
      <c r="C103" s="117" t="s">
        <v>0</v>
      </c>
      <c r="D103" s="117" t="s">
        <v>31</v>
      </c>
      <c r="E103" s="201" t="s">
        <v>7</v>
      </c>
      <c r="F103" s="202"/>
      <c r="G103" s="203"/>
      <c r="H103" s="117" t="s">
        <v>30</v>
      </c>
      <c r="I103" s="122" t="s">
        <v>19</v>
      </c>
      <c r="J103" s="122" t="s">
        <v>20</v>
      </c>
    </row>
    <row r="104" spans="1:11" ht="18" customHeight="1">
      <c r="B104" s="126">
        <v>45383</v>
      </c>
      <c r="C104" s="127">
        <v>50</v>
      </c>
      <c r="D104" s="127" t="s">
        <v>197</v>
      </c>
      <c r="E104" s="204" t="s">
        <v>164</v>
      </c>
      <c r="F104" s="205"/>
      <c r="G104" s="205"/>
      <c r="H104" s="48" t="s">
        <v>157</v>
      </c>
      <c r="I104" s="45"/>
      <c r="J104" s="45">
        <v>110</v>
      </c>
    </row>
    <row r="105" spans="1:11" ht="18" customHeight="1">
      <c r="B105" s="119">
        <v>45387</v>
      </c>
      <c r="C105" s="120">
        <v>20</v>
      </c>
      <c r="D105" s="121" t="s">
        <v>200</v>
      </c>
      <c r="E105" s="204" t="s">
        <v>164</v>
      </c>
      <c r="F105" s="205"/>
      <c r="G105" s="205"/>
      <c r="H105" s="48" t="s">
        <v>157</v>
      </c>
      <c r="I105" s="45">
        <v>110</v>
      </c>
      <c r="J105" s="45"/>
    </row>
    <row r="106" spans="1:11" ht="18" customHeight="1">
      <c r="B106" s="132"/>
      <c r="C106" s="133"/>
      <c r="D106" s="114"/>
      <c r="E106" s="204"/>
      <c r="F106" s="205"/>
      <c r="G106" s="205"/>
      <c r="H106" s="48"/>
      <c r="I106" s="45"/>
      <c r="J106" s="45"/>
    </row>
    <row r="108" spans="1:11">
      <c r="A108" s="2" t="s">
        <v>27</v>
      </c>
      <c r="B108" s="2" t="s">
        <v>43</v>
      </c>
    </row>
    <row r="109" spans="1:11" ht="18" customHeight="1">
      <c r="B109" s="199" t="s">
        <v>40</v>
      </c>
      <c r="C109" s="199"/>
      <c r="D109" s="199"/>
      <c r="E109" s="199"/>
    </row>
    <row r="110" spans="1:11" ht="18" customHeight="1">
      <c r="B110" s="200" t="s">
        <v>165</v>
      </c>
      <c r="C110" s="200"/>
      <c r="D110" s="200"/>
      <c r="E110" s="200"/>
    </row>
    <row r="111" spans="1:11" ht="18" customHeight="1">
      <c r="B111" s="2" t="s">
        <v>166</v>
      </c>
    </row>
  </sheetData>
  <mergeCells count="77">
    <mergeCell ref="D8:E8"/>
    <mergeCell ref="H10:I10"/>
    <mergeCell ref="H11:I11"/>
    <mergeCell ref="H12:I12"/>
    <mergeCell ref="C16:E16"/>
    <mergeCell ref="C17:E17"/>
    <mergeCell ref="D34:E34"/>
    <mergeCell ref="H36:I36"/>
    <mergeCell ref="H37:I37"/>
    <mergeCell ref="H38:I38"/>
    <mergeCell ref="G24:I24"/>
    <mergeCell ref="G25:I25"/>
    <mergeCell ref="B21:J21"/>
    <mergeCell ref="B22:E22"/>
    <mergeCell ref="C24:E24"/>
    <mergeCell ref="C25:E25"/>
    <mergeCell ref="F22:F23"/>
    <mergeCell ref="G22:I23"/>
    <mergeCell ref="J22:J23"/>
    <mergeCell ref="E105:G105"/>
    <mergeCell ref="E88:H88"/>
    <mergeCell ref="E90:H90"/>
    <mergeCell ref="E97:H97"/>
    <mergeCell ref="E99:H99"/>
    <mergeCell ref="E94:H94"/>
    <mergeCell ref="E89:H89"/>
    <mergeCell ref="E66:F66"/>
    <mergeCell ref="E68:F68"/>
    <mergeCell ref="E95:H95"/>
    <mergeCell ref="B93:I93"/>
    <mergeCell ref="B102:I102"/>
    <mergeCell ref="B72:J72"/>
    <mergeCell ref="E86:H86"/>
    <mergeCell ref="E87:H87"/>
    <mergeCell ref="G75:I75"/>
    <mergeCell ref="B85:I85"/>
    <mergeCell ref="G80:I80"/>
    <mergeCell ref="G76:I76"/>
    <mergeCell ref="J73:J74"/>
    <mergeCell ref="E98:H98"/>
    <mergeCell ref="B109:E109"/>
    <mergeCell ref="B110:E110"/>
    <mergeCell ref="G50:I50"/>
    <mergeCell ref="C50:E50"/>
    <mergeCell ref="C51:E51"/>
    <mergeCell ref="G51:I51"/>
    <mergeCell ref="C52:E52"/>
    <mergeCell ref="G52:I52"/>
    <mergeCell ref="B73:E73"/>
    <mergeCell ref="F73:F74"/>
    <mergeCell ref="G73:I74"/>
    <mergeCell ref="E103:G103"/>
    <mergeCell ref="E104:G104"/>
    <mergeCell ref="E106:G106"/>
    <mergeCell ref="H60:I60"/>
    <mergeCell ref="E65:F65"/>
    <mergeCell ref="K22:K23"/>
    <mergeCell ref="C26:E26"/>
    <mergeCell ref="G26:I26"/>
    <mergeCell ref="B48:E48"/>
    <mergeCell ref="F48:F49"/>
    <mergeCell ref="G48:I49"/>
    <mergeCell ref="J48:J49"/>
    <mergeCell ref="K48:K49"/>
    <mergeCell ref="C42:E42"/>
    <mergeCell ref="C43:E43"/>
    <mergeCell ref="B47:J47"/>
    <mergeCell ref="K73:K74"/>
    <mergeCell ref="C75:E75"/>
    <mergeCell ref="C76:E76"/>
    <mergeCell ref="C80:E80"/>
    <mergeCell ref="C77:E77"/>
    <mergeCell ref="C78:E78"/>
    <mergeCell ref="C79:E79"/>
    <mergeCell ref="G77:I77"/>
    <mergeCell ref="G78:I78"/>
    <mergeCell ref="G79:I79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horizontalDpi="0" verticalDpi="0" r:id="rId1"/>
  <headerFooter>
    <oddFooter>&amp;L@ Convoy Uitgevers&amp;C&amp;P&amp;R&amp;F</oddFooter>
  </headerFooter>
  <ignoredErrors>
    <ignoredError sqref="F11 F37" numberStoredAsText="1"/>
    <ignoredError sqref="G25 C1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AC61A-AFFB-4E81-BE4E-B16833864030}">
  <dimension ref="A1:M236"/>
  <sheetViews>
    <sheetView showGridLines="0" topLeftCell="B176" zoomScale="85" zoomScaleNormal="85" workbookViewId="0">
      <selection activeCell="B94" sqref="B94"/>
    </sheetView>
  </sheetViews>
  <sheetFormatPr defaultRowHeight="14.25"/>
  <cols>
    <col min="1" max="1" width="2.73046875" customWidth="1"/>
    <col min="2" max="2" width="13.3984375" customWidth="1"/>
    <col min="3" max="3" width="14.1328125" customWidth="1"/>
    <col min="4" max="4" width="10.73046875" customWidth="1"/>
    <col min="5" max="5" width="17.86328125" customWidth="1"/>
    <col min="6" max="6" width="12.3984375" customWidth="1"/>
    <col min="8" max="8" width="10.59765625" customWidth="1"/>
    <col min="9" max="9" width="11.73046875" customWidth="1"/>
    <col min="10" max="10" width="11.86328125" customWidth="1"/>
    <col min="11" max="11" width="12.265625" customWidth="1"/>
  </cols>
  <sheetData>
    <row r="1" spans="1:13" ht="15">
      <c r="A1" s="2"/>
      <c r="B1" s="1" t="s">
        <v>186</v>
      </c>
      <c r="C1" s="2"/>
      <c r="D1" s="1" t="s">
        <v>117</v>
      </c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"/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>
      <c r="A3" s="2"/>
      <c r="B3" s="1" t="s">
        <v>118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2" t="s">
        <v>23</v>
      </c>
      <c r="B4" s="2" t="s">
        <v>35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0.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0.9" customHeight="1">
      <c r="A6" s="3"/>
      <c r="B6" s="6" t="s">
        <v>22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0.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8" customHeight="1">
      <c r="A8" s="3"/>
      <c r="B8" s="7" t="s">
        <v>0</v>
      </c>
      <c r="C8" s="14">
        <v>20</v>
      </c>
      <c r="D8" s="3"/>
      <c r="E8" s="7" t="s">
        <v>9</v>
      </c>
      <c r="F8" s="9" t="s">
        <v>196</v>
      </c>
      <c r="G8" s="3"/>
      <c r="H8" s="206" t="s">
        <v>10</v>
      </c>
      <c r="I8" s="207"/>
      <c r="J8" s="10" t="s">
        <v>202</v>
      </c>
      <c r="K8" s="3"/>
      <c r="L8" s="3"/>
      <c r="M8" s="3"/>
    </row>
    <row r="9" spans="1:13" ht="18" customHeight="1">
      <c r="A9" s="3"/>
      <c r="B9" s="7" t="s">
        <v>15</v>
      </c>
      <c r="C9" s="15">
        <v>5596.35</v>
      </c>
      <c r="D9" s="3"/>
      <c r="E9" s="7" t="s">
        <v>16</v>
      </c>
      <c r="F9" s="36">
        <v>2796.35</v>
      </c>
      <c r="G9" s="3"/>
      <c r="H9" s="3"/>
      <c r="I9" s="3"/>
      <c r="J9" s="3"/>
      <c r="K9" s="3"/>
      <c r="L9" s="3"/>
      <c r="M9" s="3"/>
    </row>
    <row r="10" spans="1:13" ht="10.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8" customHeight="1">
      <c r="A11" s="3"/>
      <c r="B11" s="6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0.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7.15" customHeight="1">
      <c r="A13" s="3"/>
      <c r="B13" s="12" t="s">
        <v>17</v>
      </c>
      <c r="C13" s="13" t="s">
        <v>2</v>
      </c>
      <c r="D13" s="20" t="s">
        <v>38</v>
      </c>
      <c r="E13" s="194" t="s">
        <v>7</v>
      </c>
      <c r="F13" s="194"/>
      <c r="G13" s="16" t="s">
        <v>3</v>
      </c>
      <c r="H13" s="12" t="s">
        <v>28</v>
      </c>
      <c r="I13" s="13" t="s">
        <v>192</v>
      </c>
      <c r="J13" s="12" t="s">
        <v>11</v>
      </c>
      <c r="K13" s="12" t="s">
        <v>4</v>
      </c>
      <c r="L13" s="17" t="s">
        <v>18</v>
      </c>
      <c r="M13" s="3"/>
    </row>
    <row r="14" spans="1:13" ht="18" customHeight="1">
      <c r="A14" s="4"/>
      <c r="B14" s="34">
        <v>45410</v>
      </c>
      <c r="C14" s="60" t="s">
        <v>148</v>
      </c>
      <c r="D14" s="37"/>
      <c r="E14" s="180" t="s">
        <v>203</v>
      </c>
      <c r="F14" s="180"/>
      <c r="G14" s="38"/>
      <c r="H14" s="39"/>
      <c r="I14" s="40"/>
      <c r="J14" s="41">
        <v>-500</v>
      </c>
      <c r="K14" s="42"/>
      <c r="L14" s="37"/>
      <c r="M14" s="4"/>
    </row>
    <row r="15" spans="1:13" ht="18" customHeight="1">
      <c r="A15" s="4"/>
      <c r="B15" s="34">
        <v>45410</v>
      </c>
      <c r="C15" s="60" t="s">
        <v>148</v>
      </c>
      <c r="D15" s="37"/>
      <c r="E15" s="43" t="s">
        <v>167</v>
      </c>
      <c r="F15" s="44"/>
      <c r="G15" s="38"/>
      <c r="H15" s="39"/>
      <c r="I15" s="40"/>
      <c r="J15" s="41">
        <v>-2300</v>
      </c>
      <c r="K15" s="42"/>
      <c r="L15" s="37"/>
      <c r="M15" s="4"/>
    </row>
    <row r="16" spans="1:13" ht="18" customHeight="1">
      <c r="A16" s="4"/>
      <c r="B16" s="34"/>
      <c r="C16" s="60"/>
      <c r="D16" s="37"/>
      <c r="E16" s="217"/>
      <c r="F16" s="208"/>
      <c r="G16" s="38"/>
      <c r="H16" s="39"/>
      <c r="I16" s="40"/>
      <c r="J16" s="41"/>
      <c r="K16" s="42"/>
      <c r="L16" s="37"/>
      <c r="M16" s="4"/>
    </row>
    <row r="17" spans="1:13" ht="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">
      <c r="A19" s="2" t="s">
        <v>29</v>
      </c>
      <c r="B19" s="2" t="s">
        <v>50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">
      <c r="A20" s="2"/>
      <c r="B20" s="197" t="s">
        <v>52</v>
      </c>
      <c r="C20" s="198"/>
      <c r="D20" s="198"/>
      <c r="E20" s="198"/>
      <c r="F20" s="198"/>
      <c r="G20" s="198"/>
      <c r="H20" s="198"/>
      <c r="I20" s="198"/>
      <c r="J20" s="198"/>
      <c r="K20" s="23" t="s">
        <v>53</v>
      </c>
      <c r="L20" s="2"/>
      <c r="M20" s="2"/>
    </row>
    <row r="21" spans="1:13" ht="18" customHeight="1">
      <c r="A21" s="2"/>
      <c r="B21" s="181" t="s">
        <v>57</v>
      </c>
      <c r="C21" s="182"/>
      <c r="D21" s="182"/>
      <c r="E21" s="183"/>
      <c r="F21" s="184" t="s">
        <v>32</v>
      </c>
      <c r="G21" s="186" t="s">
        <v>7</v>
      </c>
      <c r="H21" s="187"/>
      <c r="I21" s="188"/>
      <c r="J21" s="192" t="s">
        <v>19</v>
      </c>
      <c r="K21" s="168" t="s">
        <v>20</v>
      </c>
      <c r="L21" s="2"/>
      <c r="M21" s="2"/>
    </row>
    <row r="22" spans="1:13" ht="18" customHeight="1">
      <c r="A22" s="2"/>
      <c r="B22" s="110" t="s">
        <v>190</v>
      </c>
      <c r="C22" s="111" t="s">
        <v>191</v>
      </c>
      <c r="D22" s="111"/>
      <c r="E22" s="112"/>
      <c r="F22" s="185"/>
      <c r="G22" s="189"/>
      <c r="H22" s="190"/>
      <c r="I22" s="191"/>
      <c r="J22" s="193"/>
      <c r="K22" s="169"/>
      <c r="L22" s="2"/>
      <c r="M22" s="2"/>
    </row>
    <row r="23" spans="1:13" ht="18" customHeight="1">
      <c r="A23" s="2"/>
      <c r="B23" s="134">
        <v>680</v>
      </c>
      <c r="C23" s="170" t="str">
        <f>VLOOKUP(B23,'H 8 aanwijzingen'!$A$17:$B$70,2)</f>
        <v>Privé</v>
      </c>
      <c r="D23" s="171"/>
      <c r="E23" s="172"/>
      <c r="F23" s="114"/>
      <c r="G23" s="179" t="s">
        <v>203</v>
      </c>
      <c r="H23" s="180"/>
      <c r="I23" s="180"/>
      <c r="J23" s="115">
        <v>500</v>
      </c>
      <c r="K23" s="116"/>
      <c r="L23" s="2"/>
      <c r="M23" s="2"/>
    </row>
    <row r="24" spans="1:13" ht="18" customHeight="1">
      <c r="A24" s="2"/>
      <c r="B24" s="134">
        <v>1060</v>
      </c>
      <c r="C24" s="170" t="str">
        <f>VLOOKUP(B24,'H 8 aanwijzingen'!$A$17:$B$70,2)</f>
        <v>ING-bank</v>
      </c>
      <c r="D24" s="171"/>
      <c r="E24" s="172"/>
      <c r="F24" s="114"/>
      <c r="G24" s="176" t="s">
        <v>203</v>
      </c>
      <c r="H24" s="177"/>
      <c r="I24" s="178"/>
      <c r="J24" s="115"/>
      <c r="K24" s="116">
        <v>500</v>
      </c>
      <c r="L24" s="2"/>
      <c r="M24" s="2"/>
    </row>
    <row r="25" spans="1:13" ht="18" customHeight="1">
      <c r="A25" s="2"/>
      <c r="B25" s="134">
        <v>680</v>
      </c>
      <c r="C25" s="170" t="str">
        <f>VLOOKUP(B25,'H 8 aanwijzingen'!$A$17:$B$70,2)</f>
        <v>Privé</v>
      </c>
      <c r="D25" s="171"/>
      <c r="E25" s="172"/>
      <c r="F25" s="114"/>
      <c r="G25" s="176" t="s">
        <v>167</v>
      </c>
      <c r="H25" s="177"/>
      <c r="I25" s="178"/>
      <c r="J25" s="115">
        <v>2300</v>
      </c>
      <c r="K25" s="116"/>
      <c r="L25" s="2"/>
      <c r="M25" s="2"/>
    </row>
    <row r="26" spans="1:13" ht="18" customHeight="1">
      <c r="A26" s="2"/>
      <c r="B26" s="134">
        <v>1060</v>
      </c>
      <c r="C26" s="170" t="str">
        <f>VLOOKUP(B26,'H 8 aanwijzingen'!$A$17:$B$70,2)</f>
        <v>ING-bank</v>
      </c>
      <c r="D26" s="171"/>
      <c r="E26" s="172"/>
      <c r="F26" s="114"/>
      <c r="G26" s="176" t="s">
        <v>167</v>
      </c>
      <c r="H26" s="177"/>
      <c r="I26" s="178"/>
      <c r="J26" s="115"/>
      <c r="K26" s="116">
        <v>2300</v>
      </c>
      <c r="L26" s="2"/>
      <c r="M26" s="2"/>
    </row>
    <row r="27" spans="1:13" ht="18" customHeight="1">
      <c r="A27" s="2"/>
      <c r="B27" s="113"/>
      <c r="C27" s="170"/>
      <c r="D27" s="171"/>
      <c r="E27" s="172"/>
      <c r="F27" s="114"/>
      <c r="G27" s="179"/>
      <c r="H27" s="180"/>
      <c r="I27" s="180"/>
      <c r="J27" s="115"/>
      <c r="K27" s="116"/>
      <c r="L27" s="2"/>
      <c r="M27" s="2"/>
    </row>
    <row r="28" spans="1:13" ht="18" customHeight="1">
      <c r="A28" s="2"/>
      <c r="B28" s="113"/>
      <c r="C28" s="170"/>
      <c r="D28" s="171"/>
      <c r="E28" s="172"/>
      <c r="F28" s="114"/>
      <c r="G28" s="179"/>
      <c r="H28" s="180"/>
      <c r="I28" s="180"/>
      <c r="J28" s="115"/>
      <c r="K28" s="116"/>
      <c r="L28" s="2"/>
      <c r="M28" s="2"/>
    </row>
    <row r="29" spans="1:13" ht="15">
      <c r="A29" s="2"/>
      <c r="B29" s="61"/>
      <c r="C29" s="11"/>
      <c r="D29" s="11"/>
      <c r="E29" s="11"/>
      <c r="F29" s="11"/>
      <c r="G29" s="62"/>
      <c r="H29" s="62"/>
      <c r="I29" s="62"/>
      <c r="J29" s="63"/>
      <c r="K29" s="63"/>
      <c r="L29" s="2"/>
      <c r="M29" s="2"/>
    </row>
    <row r="30" spans="1:13" ht="15">
      <c r="A30" s="2"/>
      <c r="B30" s="61"/>
      <c r="C30" s="11"/>
      <c r="D30" s="11"/>
      <c r="E30" s="11"/>
      <c r="F30" s="11"/>
      <c r="G30" s="62"/>
      <c r="H30" s="62"/>
      <c r="I30" s="62"/>
      <c r="J30" s="63"/>
      <c r="K30" s="63"/>
      <c r="L30" s="2"/>
      <c r="M30" s="2"/>
    </row>
    <row r="31" spans="1:13" ht="15">
      <c r="A31" s="2"/>
      <c r="B31" s="1" t="s">
        <v>119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">
      <c r="A32" s="2" t="s">
        <v>23</v>
      </c>
      <c r="B32" s="2" t="s">
        <v>204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0.9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2"/>
      <c r="M33" s="2"/>
    </row>
    <row r="34" spans="1:13" ht="18" customHeight="1">
      <c r="A34" s="3"/>
      <c r="B34" s="6" t="s">
        <v>120</v>
      </c>
      <c r="C34" s="3"/>
      <c r="D34" s="3"/>
      <c r="E34" s="3"/>
      <c r="F34" s="3"/>
      <c r="G34" s="3"/>
      <c r="H34" s="3"/>
      <c r="I34" s="3"/>
      <c r="J34" s="3"/>
      <c r="K34" s="3"/>
      <c r="L34" s="2"/>
      <c r="M34" s="2"/>
    </row>
    <row r="35" spans="1:13" ht="10.9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"/>
      <c r="M35" s="2"/>
    </row>
    <row r="36" spans="1:13" ht="18" customHeight="1">
      <c r="A36" s="3"/>
      <c r="B36" s="7" t="s">
        <v>0</v>
      </c>
      <c r="C36" s="8">
        <v>90</v>
      </c>
      <c r="D36" s="3"/>
      <c r="E36" s="7" t="s">
        <v>9</v>
      </c>
      <c r="F36" s="9" t="s">
        <v>196</v>
      </c>
      <c r="G36" s="3"/>
      <c r="H36" s="224" t="s">
        <v>10</v>
      </c>
      <c r="I36" s="225"/>
      <c r="J36" s="10" t="s">
        <v>205</v>
      </c>
      <c r="K36" s="3"/>
      <c r="L36" s="2"/>
      <c r="M36" s="2"/>
    </row>
    <row r="37" spans="1:13" ht="10.9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2"/>
      <c r="M37" s="2"/>
    </row>
    <row r="38" spans="1:13" ht="18" customHeight="1">
      <c r="A38" s="3"/>
      <c r="B38" s="6" t="s">
        <v>14</v>
      </c>
      <c r="C38" s="3"/>
      <c r="D38" s="3"/>
      <c r="E38" s="3"/>
      <c r="F38" s="3"/>
      <c r="G38" s="3"/>
      <c r="H38" s="3"/>
      <c r="I38" s="3"/>
      <c r="J38" s="3"/>
      <c r="K38" s="3"/>
      <c r="L38" s="2"/>
      <c r="M38" s="2"/>
    </row>
    <row r="39" spans="1:13" ht="10.9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"/>
      <c r="M39" s="2"/>
    </row>
    <row r="40" spans="1:13" ht="33.6" customHeight="1">
      <c r="A40" s="4"/>
      <c r="B40" s="13" t="s">
        <v>17</v>
      </c>
      <c r="C40" s="20" t="s">
        <v>24</v>
      </c>
      <c r="D40" s="20" t="s">
        <v>38</v>
      </c>
      <c r="E40" s="229" t="s">
        <v>7</v>
      </c>
      <c r="F40" s="230"/>
      <c r="G40" s="230"/>
      <c r="H40" s="231"/>
      <c r="I40" s="12" t="s">
        <v>19</v>
      </c>
      <c r="J40" s="17" t="s">
        <v>20</v>
      </c>
      <c r="K40" s="3"/>
      <c r="L40" s="2"/>
      <c r="M40" s="2"/>
    </row>
    <row r="41" spans="1:13" ht="18" customHeight="1">
      <c r="A41" s="3"/>
      <c r="B41" s="64">
        <v>45400</v>
      </c>
      <c r="C41" s="24">
        <v>4000</v>
      </c>
      <c r="D41" s="65"/>
      <c r="E41" s="196" t="s">
        <v>206</v>
      </c>
      <c r="F41" s="196"/>
      <c r="G41" s="196"/>
      <c r="H41" s="196"/>
      <c r="I41" s="66">
        <v>1170</v>
      </c>
      <c r="J41" s="32"/>
      <c r="K41" s="3"/>
      <c r="L41" s="2"/>
      <c r="M41" s="2"/>
    </row>
    <row r="42" spans="1:13" ht="18" customHeight="1">
      <c r="A42" s="3"/>
      <c r="B42" s="64">
        <v>45400</v>
      </c>
      <c r="C42" s="24">
        <v>1520</v>
      </c>
      <c r="D42" s="65"/>
      <c r="E42" s="93" t="str">
        <f>E41</f>
        <v>P. Winkelman apr 2024</v>
      </c>
      <c r="F42" s="67"/>
      <c r="G42" s="67"/>
      <c r="H42" s="68"/>
      <c r="I42" s="66"/>
      <c r="J42" s="32">
        <v>104.17</v>
      </c>
      <c r="K42" s="3"/>
      <c r="L42" s="2"/>
      <c r="M42" s="2"/>
    </row>
    <row r="43" spans="1:13" ht="18" customHeight="1">
      <c r="A43" s="3"/>
      <c r="B43" s="64">
        <v>45400</v>
      </c>
      <c r="C43" s="24">
        <v>1500</v>
      </c>
      <c r="D43" s="65"/>
      <c r="E43" s="93" t="str">
        <f>E42</f>
        <v>P. Winkelman apr 2024</v>
      </c>
      <c r="F43" s="69"/>
      <c r="G43" s="69"/>
      <c r="H43" s="70"/>
      <c r="I43" s="66"/>
      <c r="J43" s="32">
        <v>1065.83</v>
      </c>
      <c r="K43" s="3"/>
      <c r="L43" s="2"/>
      <c r="M43" s="2"/>
    </row>
    <row r="44" spans="1:13" ht="18" customHeight="1">
      <c r="A44" s="3"/>
      <c r="B44" s="64"/>
      <c r="C44" s="24"/>
      <c r="D44" s="65"/>
      <c r="E44" s="226"/>
      <c r="F44" s="227"/>
      <c r="G44" s="227"/>
      <c r="H44" s="228"/>
      <c r="I44" s="66"/>
      <c r="J44" s="32"/>
      <c r="K44" s="3"/>
      <c r="L44" s="2"/>
      <c r="M44" s="2"/>
    </row>
    <row r="45" spans="1:13" ht="10.9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2"/>
      <c r="M45" s="2"/>
    </row>
    <row r="46" spans="1:13" ht="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">
      <c r="A47" s="2" t="s">
        <v>29</v>
      </c>
      <c r="B47" s="2" t="s">
        <v>207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">
      <c r="A48" s="2"/>
      <c r="B48" s="197" t="s">
        <v>52</v>
      </c>
      <c r="C48" s="198"/>
      <c r="D48" s="198"/>
      <c r="E48" s="198"/>
      <c r="F48" s="198"/>
      <c r="G48" s="198"/>
      <c r="H48" s="198"/>
      <c r="I48" s="198"/>
      <c r="J48" s="198"/>
      <c r="K48" s="23" t="s">
        <v>53</v>
      </c>
      <c r="L48" s="2"/>
      <c r="M48" s="2"/>
    </row>
    <row r="49" spans="1:13" ht="18" customHeight="1">
      <c r="A49" s="2"/>
      <c r="B49" s="181" t="s">
        <v>57</v>
      </c>
      <c r="C49" s="182"/>
      <c r="D49" s="182"/>
      <c r="E49" s="183"/>
      <c r="F49" s="184" t="s">
        <v>32</v>
      </c>
      <c r="G49" s="186" t="s">
        <v>7</v>
      </c>
      <c r="H49" s="187"/>
      <c r="I49" s="188"/>
      <c r="J49" s="192" t="s">
        <v>19</v>
      </c>
      <c r="K49" s="168" t="s">
        <v>20</v>
      </c>
      <c r="L49" s="2"/>
      <c r="M49" s="2"/>
    </row>
    <row r="50" spans="1:13" ht="18" customHeight="1">
      <c r="A50" s="2"/>
      <c r="B50" s="110" t="s">
        <v>190</v>
      </c>
      <c r="C50" s="111" t="s">
        <v>191</v>
      </c>
      <c r="D50" s="111"/>
      <c r="E50" s="112"/>
      <c r="F50" s="185"/>
      <c r="G50" s="189"/>
      <c r="H50" s="190"/>
      <c r="I50" s="191"/>
      <c r="J50" s="193"/>
      <c r="K50" s="169"/>
      <c r="L50" s="2"/>
      <c r="M50" s="2"/>
    </row>
    <row r="51" spans="1:13" ht="18" customHeight="1">
      <c r="A51" s="2"/>
      <c r="B51" s="113">
        <v>4000</v>
      </c>
      <c r="C51" s="170" t="str">
        <f>VLOOKUP(B51,'H 8 aanwijzingen'!$A$17:$B$70,2)</f>
        <v>Loonkosten</v>
      </c>
      <c r="D51" s="171"/>
      <c r="E51" s="172"/>
      <c r="F51" s="114"/>
      <c r="G51" s="107" t="s">
        <v>206</v>
      </c>
      <c r="H51" s="107"/>
      <c r="I51" s="107"/>
      <c r="J51" s="138">
        <v>1170</v>
      </c>
      <c r="K51" s="116"/>
      <c r="L51" s="2"/>
      <c r="M51" s="2"/>
    </row>
    <row r="52" spans="1:13" ht="18" customHeight="1">
      <c r="A52" s="2"/>
      <c r="B52" s="113">
        <v>1520</v>
      </c>
      <c r="C52" s="170" t="str">
        <f>VLOOKUP(B52,'H 8 aanwijzingen'!$A$17:$B$70,2)</f>
        <v>Af te dragen loonheffingen</v>
      </c>
      <c r="D52" s="171"/>
      <c r="E52" s="172"/>
      <c r="F52" s="114"/>
      <c r="G52" s="93" t="str">
        <f>G51</f>
        <v>P. Winkelman apr 2024</v>
      </c>
      <c r="H52" s="135"/>
      <c r="I52" s="135"/>
      <c r="J52" s="139"/>
      <c r="K52" s="140">
        <v>104.17</v>
      </c>
      <c r="L52" s="2"/>
      <c r="M52" s="2"/>
    </row>
    <row r="53" spans="1:13" ht="18" customHeight="1">
      <c r="A53" s="2"/>
      <c r="B53" s="113">
        <v>1500</v>
      </c>
      <c r="C53" s="170" t="str">
        <f>VLOOKUP(B53,'H 8 aanwijzingen'!$A$17:$B$70,2)</f>
        <v>Te betalen nettolonen</v>
      </c>
      <c r="D53" s="171"/>
      <c r="E53" s="172"/>
      <c r="F53" s="114"/>
      <c r="G53" s="136" t="str">
        <f>G52</f>
        <v>P. Winkelman apr 2024</v>
      </c>
      <c r="H53" s="137"/>
      <c r="I53" s="137"/>
      <c r="J53" s="139"/>
      <c r="K53" s="140">
        <v>1065.83</v>
      </c>
      <c r="L53" s="2"/>
      <c r="M53" s="2"/>
    </row>
    <row r="54" spans="1:13" ht="18" customHeight="1">
      <c r="A54" s="2"/>
      <c r="B54" s="113"/>
      <c r="C54" s="170"/>
      <c r="D54" s="171"/>
      <c r="E54" s="172"/>
      <c r="F54" s="114"/>
      <c r="G54" s="176"/>
      <c r="H54" s="177"/>
      <c r="I54" s="178"/>
      <c r="J54" s="141"/>
      <c r="K54" s="116"/>
      <c r="L54" s="2"/>
      <c r="M54" s="2"/>
    </row>
    <row r="55" spans="1:13" ht="18" customHeight="1">
      <c r="A55" s="2"/>
      <c r="B55" s="113"/>
      <c r="C55" s="170"/>
      <c r="D55" s="171"/>
      <c r="E55" s="172"/>
      <c r="F55" s="114"/>
      <c r="G55" s="179"/>
      <c r="H55" s="180"/>
      <c r="I55" s="180"/>
      <c r="J55" s="115"/>
      <c r="K55" s="116"/>
      <c r="L55" s="2"/>
      <c r="M55" s="2"/>
    </row>
    <row r="56" spans="1:13" ht="18" customHeight="1">
      <c r="A56" s="2"/>
      <c r="B56" s="113"/>
      <c r="C56" s="170"/>
      <c r="D56" s="171"/>
      <c r="E56" s="172"/>
      <c r="F56" s="114"/>
      <c r="G56" s="179"/>
      <c r="H56" s="180"/>
      <c r="I56" s="180"/>
      <c r="J56" s="115"/>
      <c r="K56" s="116"/>
      <c r="L56" s="2"/>
      <c r="M56" s="2"/>
    </row>
    <row r="57" spans="1:13" ht="15">
      <c r="A57" s="2"/>
      <c r="B57" s="2"/>
      <c r="C57" s="2"/>
      <c r="D57" s="71"/>
      <c r="E57" s="2"/>
      <c r="F57" s="2"/>
      <c r="G57" s="72"/>
      <c r="H57" s="72"/>
      <c r="I57" s="73"/>
      <c r="J57" s="2"/>
      <c r="K57" s="2"/>
      <c r="L57" s="2"/>
      <c r="M57" s="2"/>
    </row>
    <row r="58" spans="1:13" ht="15">
      <c r="A58" s="2" t="s">
        <v>26</v>
      </c>
      <c r="B58" s="2" t="s">
        <v>208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0.9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"/>
      <c r="M59" s="2"/>
    </row>
    <row r="60" spans="1:13" ht="15">
      <c r="A60" s="3"/>
      <c r="B60" s="6" t="s">
        <v>120</v>
      </c>
      <c r="C60" s="3"/>
      <c r="D60" s="3"/>
      <c r="E60" s="3"/>
      <c r="F60" s="3"/>
      <c r="G60" s="3"/>
      <c r="H60" s="3"/>
      <c r="I60" s="3"/>
      <c r="J60" s="3"/>
      <c r="K60" s="3"/>
      <c r="L60" s="2"/>
      <c r="M60" s="2"/>
    </row>
    <row r="61" spans="1:13" ht="10.9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  <c r="M61" s="2"/>
    </row>
    <row r="62" spans="1:13" ht="18" customHeight="1">
      <c r="A62" s="3"/>
      <c r="B62" s="7" t="s">
        <v>0</v>
      </c>
      <c r="C62" s="8">
        <v>90</v>
      </c>
      <c r="D62" s="3"/>
      <c r="E62" s="7" t="s">
        <v>9</v>
      </c>
      <c r="F62" s="9" t="s">
        <v>196</v>
      </c>
      <c r="G62" s="3"/>
      <c r="H62" s="224" t="s">
        <v>10</v>
      </c>
      <c r="I62" s="225"/>
      <c r="J62" s="10" t="s">
        <v>209</v>
      </c>
      <c r="K62" s="3"/>
      <c r="L62" s="2"/>
      <c r="M62" s="2"/>
    </row>
    <row r="63" spans="1:13" ht="10.9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  <c r="M63" s="2"/>
    </row>
    <row r="64" spans="1:13" ht="15">
      <c r="A64" s="3"/>
      <c r="B64" s="6" t="s">
        <v>14</v>
      </c>
      <c r="C64" s="3"/>
      <c r="D64" s="3"/>
      <c r="E64" s="3"/>
      <c r="F64" s="3"/>
      <c r="G64" s="3"/>
      <c r="H64" s="3"/>
      <c r="I64" s="3"/>
      <c r="J64" s="3"/>
      <c r="K64" s="3"/>
      <c r="L64" s="2"/>
      <c r="M64" s="2"/>
    </row>
    <row r="65" spans="1:13" ht="10.9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</row>
    <row r="66" spans="1:13" ht="43.15" customHeight="1">
      <c r="A66" s="4"/>
      <c r="B66" s="13" t="s">
        <v>17</v>
      </c>
      <c r="C66" s="20" t="s">
        <v>24</v>
      </c>
      <c r="D66" s="20" t="s">
        <v>38</v>
      </c>
      <c r="E66" s="229" t="s">
        <v>7</v>
      </c>
      <c r="F66" s="230"/>
      <c r="G66" s="230"/>
      <c r="H66" s="231"/>
      <c r="I66" s="12" t="s">
        <v>19</v>
      </c>
      <c r="J66" s="17" t="s">
        <v>20</v>
      </c>
      <c r="K66" s="3"/>
      <c r="L66" s="2"/>
      <c r="M66" s="2"/>
    </row>
    <row r="67" spans="1:13" ht="18" customHeight="1">
      <c r="A67" s="3"/>
      <c r="B67" s="64">
        <v>45400</v>
      </c>
      <c r="C67" s="24">
        <v>4050</v>
      </c>
      <c r="D67" s="65"/>
      <c r="E67" s="196" t="s">
        <v>206</v>
      </c>
      <c r="F67" s="196"/>
      <c r="G67" s="196"/>
      <c r="H67" s="196"/>
      <c r="I67" s="74">
        <v>235</v>
      </c>
      <c r="J67" s="33"/>
      <c r="K67" s="3"/>
      <c r="L67" s="2"/>
      <c r="M67" s="2"/>
    </row>
    <row r="68" spans="1:13" ht="18" customHeight="1">
      <c r="A68" s="3"/>
      <c r="B68" s="64">
        <v>45400</v>
      </c>
      <c r="C68" s="24">
        <v>1520</v>
      </c>
      <c r="D68" s="65"/>
      <c r="E68" s="226" t="s">
        <v>206</v>
      </c>
      <c r="F68" s="227"/>
      <c r="G68" s="227"/>
      <c r="H68" s="228"/>
      <c r="I68" s="74"/>
      <c r="J68" s="94">
        <v>235</v>
      </c>
      <c r="K68" s="3"/>
      <c r="L68" s="2"/>
      <c r="M68" s="2"/>
    </row>
    <row r="69" spans="1:13" ht="18" customHeight="1">
      <c r="A69" s="3"/>
      <c r="B69" s="64"/>
      <c r="C69" s="24"/>
      <c r="D69" s="65"/>
      <c r="E69" s="196"/>
      <c r="F69" s="196"/>
      <c r="G69" s="196"/>
      <c r="H69" s="196"/>
      <c r="I69" s="74"/>
      <c r="J69" s="32"/>
      <c r="K69" s="3"/>
      <c r="L69" s="2"/>
      <c r="M69" s="2"/>
    </row>
    <row r="70" spans="1:13" ht="10.9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</row>
    <row r="71" spans="1:13" ht="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5">
      <c r="A72" s="2" t="s">
        <v>27</v>
      </c>
      <c r="B72" s="2" t="s">
        <v>210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5">
      <c r="A73" s="2"/>
      <c r="B73" s="197" t="s">
        <v>52</v>
      </c>
      <c r="C73" s="198"/>
      <c r="D73" s="198"/>
      <c r="E73" s="198"/>
      <c r="F73" s="198"/>
      <c r="G73" s="198"/>
      <c r="H73" s="198"/>
      <c r="I73" s="198"/>
      <c r="J73" s="198"/>
      <c r="K73" s="23" t="s">
        <v>53</v>
      </c>
      <c r="L73" s="2"/>
      <c r="M73" s="2"/>
    </row>
    <row r="74" spans="1:13" ht="18" customHeight="1">
      <c r="A74" s="2"/>
      <c r="B74" s="181" t="s">
        <v>57</v>
      </c>
      <c r="C74" s="182"/>
      <c r="D74" s="182"/>
      <c r="E74" s="183"/>
      <c r="F74" s="184" t="s">
        <v>32</v>
      </c>
      <c r="G74" s="186" t="s">
        <v>7</v>
      </c>
      <c r="H74" s="187"/>
      <c r="I74" s="188"/>
      <c r="J74" s="192" t="s">
        <v>19</v>
      </c>
      <c r="K74" s="168" t="s">
        <v>20</v>
      </c>
      <c r="L74" s="2"/>
      <c r="M74" s="2"/>
    </row>
    <row r="75" spans="1:13" ht="18" customHeight="1">
      <c r="A75" s="2"/>
      <c r="B75" s="110" t="s">
        <v>190</v>
      </c>
      <c r="C75" s="111" t="s">
        <v>191</v>
      </c>
      <c r="D75" s="111"/>
      <c r="E75" s="112"/>
      <c r="F75" s="185"/>
      <c r="G75" s="189"/>
      <c r="H75" s="190"/>
      <c r="I75" s="191"/>
      <c r="J75" s="193"/>
      <c r="K75" s="169"/>
      <c r="L75" s="2"/>
      <c r="M75" s="2"/>
    </row>
    <row r="76" spans="1:13" ht="18" customHeight="1">
      <c r="A76" s="2"/>
      <c r="B76" s="113">
        <v>4050</v>
      </c>
      <c r="C76" s="170" t="str">
        <f>VLOOKUP(B76,'H 8 aanwijzingen'!$A$17:$B$70,2)</f>
        <v>Sociale lasten</v>
      </c>
      <c r="D76" s="171"/>
      <c r="E76" s="172"/>
      <c r="F76" s="114"/>
      <c r="G76" s="179" t="s">
        <v>206</v>
      </c>
      <c r="H76" s="180"/>
      <c r="I76" s="180"/>
      <c r="J76" s="142">
        <v>235</v>
      </c>
      <c r="K76" s="143"/>
      <c r="L76" s="2"/>
      <c r="M76" s="2"/>
    </row>
    <row r="77" spans="1:13" ht="18" customHeight="1">
      <c r="A77" s="2"/>
      <c r="B77" s="113">
        <v>1520</v>
      </c>
      <c r="C77" s="170" t="str">
        <f>VLOOKUP(B77,'H 8 aanwijzingen'!$A$17:$B$70,2)</f>
        <v>Af te dragen loonheffingen</v>
      </c>
      <c r="D77" s="171"/>
      <c r="E77" s="172"/>
      <c r="F77" s="114"/>
      <c r="G77" s="176" t="s">
        <v>206</v>
      </c>
      <c r="H77" s="177"/>
      <c r="I77" s="178"/>
      <c r="J77" s="142"/>
      <c r="K77" s="144">
        <v>235</v>
      </c>
      <c r="L77" s="2"/>
      <c r="M77" s="2"/>
    </row>
    <row r="78" spans="1:13" ht="18" customHeight="1">
      <c r="A78" s="2"/>
      <c r="B78" s="113"/>
      <c r="C78" s="170"/>
      <c r="D78" s="171"/>
      <c r="E78" s="172"/>
      <c r="F78" s="114"/>
      <c r="G78" s="176"/>
      <c r="H78" s="177"/>
      <c r="I78" s="178"/>
      <c r="J78" s="115"/>
      <c r="K78" s="116"/>
      <c r="L78" s="2"/>
      <c r="M78" s="2"/>
    </row>
    <row r="79" spans="1:13" ht="18" customHeight="1">
      <c r="A79" s="2"/>
      <c r="B79" s="113"/>
      <c r="C79" s="170"/>
      <c r="D79" s="171"/>
      <c r="E79" s="172"/>
      <c r="F79" s="114"/>
      <c r="G79" s="176"/>
      <c r="H79" s="177"/>
      <c r="I79" s="178"/>
      <c r="J79" s="115"/>
      <c r="K79" s="116"/>
      <c r="L79" s="2"/>
      <c r="M79" s="2"/>
    </row>
    <row r="80" spans="1:13" ht="15">
      <c r="A80" s="2"/>
      <c r="B80" s="58"/>
      <c r="C80" s="59"/>
      <c r="D80" s="59"/>
      <c r="E80" s="59"/>
      <c r="F80" s="51"/>
      <c r="G80" s="79"/>
      <c r="H80" s="79"/>
      <c r="I80" s="79"/>
      <c r="J80" s="54"/>
      <c r="K80" s="55"/>
      <c r="L80" s="2"/>
      <c r="M80" s="2"/>
    </row>
    <row r="81" spans="1:13" ht="15">
      <c r="A81" s="2"/>
      <c r="B81" s="58"/>
      <c r="C81" s="59"/>
      <c r="D81" s="59"/>
      <c r="E81" s="59"/>
      <c r="F81" s="51"/>
      <c r="G81" s="79"/>
      <c r="H81" s="79"/>
      <c r="I81" s="79"/>
      <c r="J81" s="54"/>
      <c r="K81" s="55"/>
      <c r="L81" s="2"/>
      <c r="M81" s="2"/>
    </row>
    <row r="82" spans="1:13" ht="15">
      <c r="A82" s="2"/>
      <c r="B82" s="1" t="s">
        <v>121</v>
      </c>
      <c r="C82" s="2"/>
      <c r="D82" s="71"/>
      <c r="E82" s="2"/>
      <c r="F82" s="2"/>
      <c r="G82" s="72"/>
      <c r="H82" s="72"/>
      <c r="I82" s="73"/>
      <c r="J82" s="2"/>
      <c r="K82" s="2"/>
      <c r="L82" s="2"/>
      <c r="M82" s="2"/>
    </row>
    <row r="83" spans="1:13" ht="15">
      <c r="A83" s="2" t="s">
        <v>23</v>
      </c>
      <c r="B83" s="2" t="s">
        <v>35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0.9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8" customHeight="1">
      <c r="A85" s="3"/>
      <c r="B85" s="6" t="s">
        <v>22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0.9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8" customHeight="1">
      <c r="A87" s="3"/>
      <c r="B87" s="7" t="s">
        <v>0</v>
      </c>
      <c r="C87" s="14">
        <v>20</v>
      </c>
      <c r="D87" s="3"/>
      <c r="E87" s="7" t="s">
        <v>9</v>
      </c>
      <c r="F87" s="9" t="s">
        <v>196</v>
      </c>
      <c r="G87" s="3"/>
      <c r="H87" s="206" t="s">
        <v>10</v>
      </c>
      <c r="I87" s="207"/>
      <c r="J87" s="10" t="s">
        <v>211</v>
      </c>
      <c r="K87" s="3"/>
      <c r="L87" s="3"/>
      <c r="M87" s="3"/>
    </row>
    <row r="88" spans="1:13" ht="18" customHeight="1">
      <c r="A88" s="3"/>
      <c r="B88" s="7" t="s">
        <v>15</v>
      </c>
      <c r="C88" s="15">
        <v>8700</v>
      </c>
      <c r="D88" s="3"/>
      <c r="E88" s="7" t="s">
        <v>16</v>
      </c>
      <c r="F88" s="36">
        <v>7294.17</v>
      </c>
      <c r="G88" s="3"/>
      <c r="H88" s="3"/>
      <c r="I88" s="3"/>
      <c r="J88" s="3"/>
      <c r="K88" s="3"/>
      <c r="L88" s="3"/>
      <c r="M88" s="3"/>
    </row>
    <row r="89" spans="1:13" ht="10.9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5">
      <c r="A90" s="3"/>
      <c r="B90" s="6" t="s">
        <v>14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0.9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44.45" customHeight="1">
      <c r="A92" s="3"/>
      <c r="B92" s="12" t="s">
        <v>17</v>
      </c>
      <c r="C92" s="13" t="s">
        <v>2</v>
      </c>
      <c r="D92" s="20" t="s">
        <v>38</v>
      </c>
      <c r="E92" s="194" t="s">
        <v>7</v>
      </c>
      <c r="F92" s="194"/>
      <c r="G92" s="16" t="s">
        <v>3</v>
      </c>
      <c r="H92" s="12" t="s">
        <v>28</v>
      </c>
      <c r="I92" s="13" t="s">
        <v>192</v>
      </c>
      <c r="J92" s="12" t="s">
        <v>11</v>
      </c>
      <c r="K92" s="12" t="s">
        <v>4</v>
      </c>
      <c r="L92" s="17" t="s">
        <v>18</v>
      </c>
      <c r="M92" s="3"/>
    </row>
    <row r="93" spans="1:13" ht="18" customHeight="1">
      <c r="A93" s="4"/>
      <c r="B93" s="34">
        <v>45404</v>
      </c>
      <c r="C93" s="35">
        <v>1500</v>
      </c>
      <c r="D93" s="37"/>
      <c r="E93" s="180" t="s">
        <v>206</v>
      </c>
      <c r="F93" s="180"/>
      <c r="G93" s="146"/>
      <c r="H93" s="39"/>
      <c r="I93" s="40"/>
      <c r="J93" s="41">
        <v>-1065.83</v>
      </c>
      <c r="K93" s="42"/>
      <c r="L93" s="37"/>
      <c r="M93" s="4"/>
    </row>
    <row r="94" spans="1:13" ht="18" customHeight="1">
      <c r="A94" s="4"/>
      <c r="B94" s="34">
        <v>45404</v>
      </c>
      <c r="C94" s="35">
        <v>1520</v>
      </c>
      <c r="D94" s="37"/>
      <c r="E94" s="104" t="s">
        <v>212</v>
      </c>
      <c r="F94" s="105"/>
      <c r="G94" s="106"/>
      <c r="H94" s="145"/>
      <c r="I94" s="40"/>
      <c r="J94" s="41">
        <v>-340</v>
      </c>
      <c r="K94" s="42"/>
      <c r="L94" s="37"/>
      <c r="M94" s="4"/>
    </row>
    <row r="95" spans="1:13" ht="18" customHeight="1">
      <c r="A95" s="4"/>
      <c r="B95" s="34"/>
      <c r="C95" s="35"/>
      <c r="D95" s="37"/>
      <c r="E95" s="217"/>
      <c r="F95" s="208"/>
      <c r="G95" s="147"/>
      <c r="H95" s="39"/>
      <c r="I95" s="40"/>
      <c r="J95" s="41"/>
      <c r="K95" s="42"/>
      <c r="L95" s="37"/>
      <c r="M95" s="4"/>
    </row>
    <row r="96" spans="1:13" ht="10.9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5">
      <c r="A98" s="2" t="s">
        <v>29</v>
      </c>
      <c r="B98" s="2" t="s">
        <v>50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5">
      <c r="A99" s="2"/>
      <c r="B99" s="197" t="s">
        <v>52</v>
      </c>
      <c r="C99" s="198"/>
      <c r="D99" s="198"/>
      <c r="E99" s="198"/>
      <c r="F99" s="198"/>
      <c r="G99" s="198"/>
      <c r="H99" s="198"/>
      <c r="I99" s="198"/>
      <c r="J99" s="198"/>
      <c r="K99" s="23" t="s">
        <v>53</v>
      </c>
      <c r="L99" s="2"/>
      <c r="M99" s="2"/>
    </row>
    <row r="100" spans="1:13" ht="18" customHeight="1">
      <c r="A100" s="2"/>
      <c r="B100" s="181" t="s">
        <v>57</v>
      </c>
      <c r="C100" s="182"/>
      <c r="D100" s="182"/>
      <c r="E100" s="183"/>
      <c r="F100" s="184" t="s">
        <v>32</v>
      </c>
      <c r="G100" s="186" t="s">
        <v>7</v>
      </c>
      <c r="H100" s="187"/>
      <c r="I100" s="188"/>
      <c r="J100" s="192" t="s">
        <v>19</v>
      </c>
      <c r="K100" s="168" t="s">
        <v>20</v>
      </c>
      <c r="L100" s="2"/>
      <c r="M100" s="2"/>
    </row>
    <row r="101" spans="1:13" ht="18" customHeight="1">
      <c r="A101" s="2"/>
      <c r="B101" s="110" t="s">
        <v>190</v>
      </c>
      <c r="C101" s="111" t="s">
        <v>191</v>
      </c>
      <c r="D101" s="111"/>
      <c r="E101" s="112"/>
      <c r="F101" s="185"/>
      <c r="G101" s="189"/>
      <c r="H101" s="190"/>
      <c r="I101" s="191"/>
      <c r="J101" s="193"/>
      <c r="K101" s="169"/>
      <c r="L101" s="2"/>
      <c r="M101" s="2"/>
    </row>
    <row r="102" spans="1:13" ht="18" customHeight="1">
      <c r="A102" s="2"/>
      <c r="B102" s="113">
        <v>1500</v>
      </c>
      <c r="C102" s="170" t="str">
        <f>VLOOKUP(B102,'H 8 aanwijzingen'!$A$17:$B$70,2)</f>
        <v>Te betalen nettolonen</v>
      </c>
      <c r="D102" s="171"/>
      <c r="E102" s="172"/>
      <c r="F102" s="114"/>
      <c r="G102" s="179" t="s">
        <v>206</v>
      </c>
      <c r="H102" s="180"/>
      <c r="I102" s="180"/>
      <c r="J102" s="115">
        <v>1065.83</v>
      </c>
      <c r="K102" s="116"/>
      <c r="L102" s="2"/>
      <c r="M102" s="2"/>
    </row>
    <row r="103" spans="1:13" ht="18" customHeight="1">
      <c r="A103" s="2"/>
      <c r="B103" s="113">
        <v>1050</v>
      </c>
      <c r="C103" s="170" t="str">
        <f>VLOOKUP(B103,'H 8 aanwijzingen'!$A$17:$B$70,2)</f>
        <v>Rabobank</v>
      </c>
      <c r="D103" s="171"/>
      <c r="E103" s="172"/>
      <c r="F103" s="114"/>
      <c r="G103" s="176" t="s">
        <v>206</v>
      </c>
      <c r="H103" s="177"/>
      <c r="I103" s="178"/>
      <c r="J103" s="115"/>
      <c r="K103" s="116">
        <v>1065.83</v>
      </c>
      <c r="L103" s="2"/>
      <c r="M103" s="2"/>
    </row>
    <row r="104" spans="1:13" ht="18" customHeight="1">
      <c r="A104" s="2"/>
      <c r="B104" s="113">
        <v>1520</v>
      </c>
      <c r="C104" s="170" t="str">
        <f>VLOOKUP(B104,'H 8 aanwijzingen'!$A$17:$B$70,2)</f>
        <v>Af te dragen loonheffingen</v>
      </c>
      <c r="D104" s="171"/>
      <c r="E104" s="172"/>
      <c r="F104" s="114"/>
      <c r="G104" s="176" t="s">
        <v>212</v>
      </c>
      <c r="H104" s="177"/>
      <c r="I104" s="178"/>
      <c r="J104" s="115">
        <v>340</v>
      </c>
      <c r="K104" s="116"/>
      <c r="L104" s="2"/>
      <c r="M104" s="2"/>
    </row>
    <row r="105" spans="1:13" ht="18" customHeight="1">
      <c r="A105" s="2"/>
      <c r="B105" s="113">
        <v>1050</v>
      </c>
      <c r="C105" s="170" t="str">
        <f>VLOOKUP(B105,'H 8 aanwijzingen'!$A$17:$B$70,2)</f>
        <v>Rabobank</v>
      </c>
      <c r="D105" s="171"/>
      <c r="E105" s="172"/>
      <c r="F105" s="114"/>
      <c r="G105" s="176" t="s">
        <v>212</v>
      </c>
      <c r="H105" s="177"/>
      <c r="I105" s="178"/>
      <c r="J105" s="115"/>
      <c r="K105" s="116">
        <v>340</v>
      </c>
      <c r="L105" s="2"/>
      <c r="M105" s="2"/>
    </row>
    <row r="106" spans="1:13" ht="18" customHeight="1">
      <c r="A106" s="2"/>
      <c r="B106" s="113"/>
      <c r="C106" s="170"/>
      <c r="D106" s="171"/>
      <c r="E106" s="172"/>
      <c r="F106" s="114"/>
      <c r="G106" s="176"/>
      <c r="H106" s="177"/>
      <c r="I106" s="178"/>
      <c r="J106" s="115"/>
      <c r="K106" s="116"/>
      <c r="L106" s="2"/>
      <c r="M106" s="2"/>
    </row>
    <row r="107" spans="1:13" ht="18" customHeight="1">
      <c r="A107" s="2"/>
      <c r="B107" s="113"/>
      <c r="C107" s="170"/>
      <c r="D107" s="171"/>
      <c r="E107" s="172"/>
      <c r="F107" s="114"/>
      <c r="G107" s="176"/>
      <c r="H107" s="177"/>
      <c r="I107" s="178"/>
      <c r="J107" s="115"/>
      <c r="K107" s="116"/>
      <c r="L107" s="2"/>
      <c r="M107" s="2"/>
    </row>
    <row r="108" spans="1:13" ht="15">
      <c r="A108" s="2"/>
      <c r="B108" s="2"/>
      <c r="C108" s="2"/>
      <c r="D108" s="71"/>
      <c r="E108" s="2"/>
      <c r="F108" s="2"/>
      <c r="G108" s="72"/>
      <c r="H108" s="72"/>
      <c r="I108" s="73"/>
      <c r="J108" s="2"/>
      <c r="K108" s="2"/>
      <c r="L108" s="2"/>
      <c r="M108" s="2"/>
    </row>
    <row r="109" spans="1:13" ht="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5">
      <c r="A110" s="2"/>
      <c r="B110" s="1" t="s">
        <v>122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5">
      <c r="A111" s="2" t="s">
        <v>23</v>
      </c>
      <c r="B111" s="2" t="s">
        <v>123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5">
      <c r="A112" s="2"/>
      <c r="B112" s="210" t="s">
        <v>124</v>
      </c>
      <c r="C112" s="211"/>
      <c r="D112" s="211"/>
      <c r="E112" s="211"/>
      <c r="F112" s="211"/>
      <c r="G112" s="211"/>
      <c r="H112" s="211"/>
      <c r="I112" s="211"/>
      <c r="J112" s="21" t="s">
        <v>12</v>
      </c>
      <c r="K112" s="18"/>
      <c r="L112" s="2"/>
      <c r="M112" s="2"/>
    </row>
    <row r="113" spans="1:13" ht="30">
      <c r="A113" s="5"/>
      <c r="B113" s="117" t="s">
        <v>17</v>
      </c>
      <c r="C113" s="117" t="s">
        <v>0</v>
      </c>
      <c r="D113" s="117" t="s">
        <v>135</v>
      </c>
      <c r="E113" s="214" t="s">
        <v>7</v>
      </c>
      <c r="F113" s="214"/>
      <c r="G113" s="214"/>
      <c r="H113" s="214"/>
      <c r="I113" s="122" t="s">
        <v>19</v>
      </c>
      <c r="J113" s="122" t="s">
        <v>20</v>
      </c>
      <c r="K113" s="5"/>
      <c r="L113" s="5"/>
      <c r="M113" s="5"/>
    </row>
    <row r="114" spans="1:13" ht="18" customHeight="1">
      <c r="A114" s="2"/>
      <c r="B114" s="148">
        <v>45400</v>
      </c>
      <c r="C114" s="108">
        <v>90</v>
      </c>
      <c r="D114" s="108" t="s">
        <v>205</v>
      </c>
      <c r="E114" s="205" t="s">
        <v>206</v>
      </c>
      <c r="F114" s="205"/>
      <c r="G114" s="205"/>
      <c r="H114" s="205"/>
      <c r="I114" s="45"/>
      <c r="J114" s="45">
        <v>1065.83</v>
      </c>
      <c r="K114" s="2"/>
      <c r="L114" s="2"/>
      <c r="M114" s="2"/>
    </row>
    <row r="115" spans="1:13" ht="18" customHeight="1">
      <c r="A115" s="2"/>
      <c r="B115" s="148">
        <v>45404</v>
      </c>
      <c r="C115" s="108">
        <v>20</v>
      </c>
      <c r="D115" s="108" t="s">
        <v>211</v>
      </c>
      <c r="E115" s="205" t="s">
        <v>206</v>
      </c>
      <c r="F115" s="205"/>
      <c r="G115" s="205"/>
      <c r="H115" s="205"/>
      <c r="I115" s="45">
        <v>1065.83</v>
      </c>
      <c r="J115" s="45"/>
      <c r="K115" s="2"/>
      <c r="L115" s="2"/>
      <c r="M115" s="2"/>
    </row>
    <row r="116" spans="1:13" ht="18" customHeight="1">
      <c r="A116" s="2"/>
      <c r="B116" s="148"/>
      <c r="C116" s="108"/>
      <c r="D116" s="108"/>
      <c r="E116" s="205"/>
      <c r="F116" s="205"/>
      <c r="G116" s="205"/>
      <c r="H116" s="205"/>
      <c r="I116" s="45"/>
      <c r="J116" s="45"/>
      <c r="K116" s="2"/>
      <c r="L116" s="2"/>
      <c r="M116" s="2"/>
    </row>
    <row r="117" spans="1:13" ht="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15">
      <c r="A118" s="2" t="s">
        <v>29</v>
      </c>
      <c r="B118" s="2" t="s">
        <v>125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5">
      <c r="A119" s="2"/>
      <c r="B119" s="210" t="s">
        <v>126</v>
      </c>
      <c r="C119" s="211"/>
      <c r="D119" s="211"/>
      <c r="E119" s="211"/>
      <c r="F119" s="211"/>
      <c r="G119" s="211"/>
      <c r="H119" s="211"/>
      <c r="I119" s="211"/>
      <c r="J119" s="21" t="s">
        <v>12</v>
      </c>
      <c r="K119" s="2"/>
      <c r="L119" s="2"/>
      <c r="M119" s="2"/>
    </row>
    <row r="120" spans="1:13" ht="30">
      <c r="A120" s="2"/>
      <c r="B120" s="117" t="s">
        <v>17</v>
      </c>
      <c r="C120" s="117" t="s">
        <v>0</v>
      </c>
      <c r="D120" s="117" t="s">
        <v>135</v>
      </c>
      <c r="E120" s="214" t="s">
        <v>7</v>
      </c>
      <c r="F120" s="214"/>
      <c r="G120" s="214"/>
      <c r="H120" s="214"/>
      <c r="I120" s="122" t="s">
        <v>19</v>
      </c>
      <c r="J120" s="122" t="s">
        <v>20</v>
      </c>
      <c r="K120" s="2"/>
      <c r="L120" s="2"/>
      <c r="M120" s="2"/>
    </row>
    <row r="121" spans="1:13" ht="18" customHeight="1">
      <c r="A121" s="2"/>
      <c r="B121" s="124">
        <v>45383</v>
      </c>
      <c r="C121" s="125"/>
      <c r="D121" s="125"/>
      <c r="E121" s="209" t="s">
        <v>127</v>
      </c>
      <c r="F121" s="209"/>
      <c r="G121" s="209"/>
      <c r="H121" s="209"/>
      <c r="I121" s="19"/>
      <c r="J121" s="19">
        <v>340</v>
      </c>
      <c r="K121" s="2"/>
      <c r="L121" s="2"/>
      <c r="M121" s="2"/>
    </row>
    <row r="122" spans="1:13" ht="18" customHeight="1">
      <c r="A122" s="2"/>
      <c r="B122" s="148">
        <v>45400</v>
      </c>
      <c r="C122" s="108">
        <v>90</v>
      </c>
      <c r="D122" s="108" t="s">
        <v>205</v>
      </c>
      <c r="E122" s="205" t="s">
        <v>206</v>
      </c>
      <c r="F122" s="205"/>
      <c r="G122" s="205"/>
      <c r="H122" s="205"/>
      <c r="I122" s="45"/>
      <c r="J122" s="45">
        <v>104.17</v>
      </c>
      <c r="K122" s="2"/>
      <c r="L122" s="2"/>
      <c r="M122" s="2"/>
    </row>
    <row r="123" spans="1:13" ht="18" customHeight="1">
      <c r="A123" s="2"/>
      <c r="B123" s="148">
        <v>45400</v>
      </c>
      <c r="C123" s="108">
        <v>90</v>
      </c>
      <c r="D123" s="127" t="s">
        <v>209</v>
      </c>
      <c r="E123" s="205" t="s">
        <v>206</v>
      </c>
      <c r="F123" s="205"/>
      <c r="G123" s="205"/>
      <c r="H123" s="205"/>
      <c r="I123" s="45"/>
      <c r="J123" s="45">
        <v>235</v>
      </c>
      <c r="K123" s="2"/>
      <c r="L123" s="2"/>
      <c r="M123" s="2"/>
    </row>
    <row r="124" spans="1:13" ht="18" customHeight="1">
      <c r="A124" s="2"/>
      <c r="B124" s="149">
        <v>45404</v>
      </c>
      <c r="C124" s="150">
        <v>20</v>
      </c>
      <c r="D124" s="150" t="s">
        <v>211</v>
      </c>
      <c r="E124" s="205" t="s">
        <v>212</v>
      </c>
      <c r="F124" s="205"/>
      <c r="G124" s="205"/>
      <c r="H124" s="205"/>
      <c r="I124" s="45">
        <v>340</v>
      </c>
      <c r="J124" s="45"/>
      <c r="K124" s="2"/>
      <c r="L124" s="2"/>
      <c r="M124" s="2"/>
    </row>
    <row r="125" spans="1:13" ht="18" customHeight="1">
      <c r="A125" s="2"/>
      <c r="B125" s="126"/>
      <c r="C125" s="127"/>
      <c r="D125" s="151"/>
      <c r="E125" s="223"/>
      <c r="F125" s="223"/>
      <c r="G125" s="223"/>
      <c r="H125" s="223"/>
      <c r="I125" s="45"/>
      <c r="J125" s="45"/>
      <c r="K125" s="2"/>
      <c r="L125" s="2"/>
      <c r="M125" s="2"/>
    </row>
    <row r="126" spans="1:13" ht="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15">
      <c r="A127" s="2" t="s">
        <v>26</v>
      </c>
      <c r="B127" s="2" t="s">
        <v>223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18" customHeight="1">
      <c r="A128" s="2"/>
      <c r="B128" s="75" t="s">
        <v>168</v>
      </c>
      <c r="C128" s="75"/>
      <c r="D128" s="75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18" customHeight="1">
      <c r="A129" s="2"/>
      <c r="B129" s="92" t="s">
        <v>169</v>
      </c>
      <c r="C129" s="76"/>
      <c r="D129" s="76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15">
      <c r="A132" s="2"/>
      <c r="B132" s="1" t="s">
        <v>128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15">
      <c r="A133" s="2" t="s">
        <v>23</v>
      </c>
      <c r="B133" s="2" t="s">
        <v>213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15">
      <c r="A134" s="2"/>
      <c r="B134" s="197" t="s">
        <v>52</v>
      </c>
      <c r="C134" s="198"/>
      <c r="D134" s="198"/>
      <c r="E134" s="198"/>
      <c r="F134" s="198"/>
      <c r="G134" s="198"/>
      <c r="H134" s="198"/>
      <c r="I134" s="198"/>
      <c r="J134" s="198"/>
      <c r="K134" s="23" t="s">
        <v>53</v>
      </c>
      <c r="L134" s="2"/>
      <c r="M134" s="2"/>
    </row>
    <row r="135" spans="1:13" ht="18" customHeight="1">
      <c r="A135" s="2"/>
      <c r="B135" s="181" t="s">
        <v>57</v>
      </c>
      <c r="C135" s="182"/>
      <c r="D135" s="182"/>
      <c r="E135" s="183"/>
      <c r="F135" s="184" t="s">
        <v>32</v>
      </c>
      <c r="G135" s="186" t="s">
        <v>7</v>
      </c>
      <c r="H135" s="187"/>
      <c r="I135" s="188"/>
      <c r="J135" s="192" t="s">
        <v>19</v>
      </c>
      <c r="K135" s="168" t="s">
        <v>20</v>
      </c>
      <c r="L135" s="2"/>
      <c r="M135" s="2"/>
    </row>
    <row r="136" spans="1:13" ht="18" customHeight="1">
      <c r="A136" s="2"/>
      <c r="B136" s="110" t="s">
        <v>190</v>
      </c>
      <c r="C136" s="111" t="s">
        <v>191</v>
      </c>
      <c r="D136" s="111"/>
      <c r="E136" s="112"/>
      <c r="F136" s="185"/>
      <c r="G136" s="189"/>
      <c r="H136" s="190"/>
      <c r="I136" s="191"/>
      <c r="J136" s="193"/>
      <c r="K136" s="169"/>
      <c r="L136" s="2"/>
      <c r="M136" s="2"/>
    </row>
    <row r="137" spans="1:13" ht="18" customHeight="1">
      <c r="A137" s="2"/>
      <c r="B137" s="113">
        <v>4000</v>
      </c>
      <c r="C137" s="170" t="str">
        <f>VLOOKUP(B137,'H 8 aanwijzingen'!$A$17:$B$70,2)</f>
        <v>Loonkosten</v>
      </c>
      <c r="D137" s="171"/>
      <c r="E137" s="172"/>
      <c r="F137" s="114"/>
      <c r="G137" s="179" t="s">
        <v>214</v>
      </c>
      <c r="H137" s="180"/>
      <c r="I137" s="180"/>
      <c r="J137" s="115">
        <v>2170</v>
      </c>
      <c r="K137" s="116"/>
      <c r="L137" s="2"/>
      <c r="M137" s="2"/>
    </row>
    <row r="138" spans="1:13" ht="18" customHeight="1">
      <c r="A138" s="2"/>
      <c r="B138" s="113">
        <v>1520</v>
      </c>
      <c r="C138" s="170" t="str">
        <f>VLOOKUP(B138,'H 8 aanwijzingen'!$A$17:$B$70,2)</f>
        <v>Af te dragen loonheffingen</v>
      </c>
      <c r="D138" s="171"/>
      <c r="E138" s="172"/>
      <c r="F138" s="114"/>
      <c r="G138" s="179" t="s">
        <v>214</v>
      </c>
      <c r="H138" s="180"/>
      <c r="I138" s="180"/>
      <c r="J138" s="115"/>
      <c r="K138" s="116">
        <v>303.17</v>
      </c>
      <c r="L138" s="2"/>
      <c r="M138" s="2"/>
    </row>
    <row r="139" spans="1:13" ht="18" customHeight="1">
      <c r="A139" s="2"/>
      <c r="B139" s="113">
        <v>1500</v>
      </c>
      <c r="C139" s="170" t="str">
        <f>VLOOKUP(B139,'H 8 aanwijzingen'!$A$17:$B$70,2)</f>
        <v>Te betalen nettolonen</v>
      </c>
      <c r="D139" s="171"/>
      <c r="E139" s="172"/>
      <c r="F139" s="114"/>
      <c r="G139" s="179" t="s">
        <v>214</v>
      </c>
      <c r="H139" s="180"/>
      <c r="I139" s="180"/>
      <c r="J139" s="115"/>
      <c r="K139" s="116">
        <v>1866.83</v>
      </c>
      <c r="L139" s="2"/>
      <c r="M139" s="2"/>
    </row>
    <row r="140" spans="1:13" ht="18" customHeight="1">
      <c r="A140" s="2"/>
      <c r="B140" s="113"/>
      <c r="C140" s="170"/>
      <c r="D140" s="171"/>
      <c r="E140" s="172"/>
      <c r="F140" s="114"/>
      <c r="G140" s="176"/>
      <c r="H140" s="177"/>
      <c r="I140" s="178"/>
      <c r="J140" s="115"/>
      <c r="K140" s="116"/>
      <c r="L140" s="2"/>
      <c r="M140" s="2"/>
    </row>
    <row r="141" spans="1:13" ht="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15">
      <c r="A142" s="2" t="s">
        <v>29</v>
      </c>
      <c r="B142" s="2" t="s">
        <v>215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15">
      <c r="A143" s="2"/>
      <c r="B143" s="197" t="s">
        <v>52</v>
      </c>
      <c r="C143" s="198"/>
      <c r="D143" s="198"/>
      <c r="E143" s="198"/>
      <c r="F143" s="198"/>
      <c r="G143" s="198"/>
      <c r="H143" s="198"/>
      <c r="I143" s="198"/>
      <c r="J143" s="198"/>
      <c r="K143" s="23" t="s">
        <v>53</v>
      </c>
      <c r="L143" s="2"/>
      <c r="M143" s="2"/>
    </row>
    <row r="144" spans="1:13" ht="18" customHeight="1">
      <c r="A144" s="2"/>
      <c r="B144" s="181" t="s">
        <v>57</v>
      </c>
      <c r="C144" s="182"/>
      <c r="D144" s="182"/>
      <c r="E144" s="183"/>
      <c r="F144" s="184" t="s">
        <v>32</v>
      </c>
      <c r="G144" s="186" t="s">
        <v>7</v>
      </c>
      <c r="H144" s="187"/>
      <c r="I144" s="188"/>
      <c r="J144" s="192" t="s">
        <v>19</v>
      </c>
      <c r="K144" s="168" t="s">
        <v>20</v>
      </c>
      <c r="L144" s="2"/>
      <c r="M144" s="2"/>
    </row>
    <row r="145" spans="1:13" ht="18" customHeight="1">
      <c r="A145" s="2"/>
      <c r="B145" s="110" t="s">
        <v>190</v>
      </c>
      <c r="C145" s="111" t="s">
        <v>191</v>
      </c>
      <c r="D145" s="111"/>
      <c r="E145" s="112"/>
      <c r="F145" s="185"/>
      <c r="G145" s="189"/>
      <c r="H145" s="190"/>
      <c r="I145" s="191"/>
      <c r="J145" s="193"/>
      <c r="K145" s="169"/>
      <c r="L145" s="2"/>
      <c r="M145" s="2"/>
    </row>
    <row r="146" spans="1:13" ht="18" customHeight="1">
      <c r="A146" s="2"/>
      <c r="B146" s="113">
        <v>4050</v>
      </c>
      <c r="C146" s="170" t="str">
        <f>VLOOKUP(B146,'H 8 aanwijzingen'!$A$17:$B$70,2)</f>
        <v>Sociale lasten</v>
      </c>
      <c r="D146" s="171"/>
      <c r="E146" s="172"/>
      <c r="F146" s="114"/>
      <c r="G146" s="179" t="s">
        <v>214</v>
      </c>
      <c r="H146" s="180"/>
      <c r="I146" s="180"/>
      <c r="J146" s="115">
        <v>397.14</v>
      </c>
      <c r="K146" s="116"/>
      <c r="L146" s="2"/>
      <c r="M146" s="2"/>
    </row>
    <row r="147" spans="1:13" ht="18" customHeight="1">
      <c r="A147" s="2"/>
      <c r="B147" s="113">
        <v>1520</v>
      </c>
      <c r="C147" s="170" t="str">
        <f>VLOOKUP(B147,'H 8 aanwijzingen'!$A$17:$B$70,2)</f>
        <v>Af te dragen loonheffingen</v>
      </c>
      <c r="D147" s="171"/>
      <c r="E147" s="172"/>
      <c r="F147" s="114"/>
      <c r="G147" s="179" t="s">
        <v>214</v>
      </c>
      <c r="H147" s="180"/>
      <c r="I147" s="180"/>
      <c r="J147" s="115"/>
      <c r="K147" s="116">
        <v>397.14</v>
      </c>
      <c r="L147" s="2"/>
      <c r="M147" s="2"/>
    </row>
    <row r="148" spans="1:13" ht="18" customHeight="1">
      <c r="A148" s="2"/>
      <c r="B148" s="113"/>
      <c r="C148" s="170"/>
      <c r="D148" s="171"/>
      <c r="E148" s="172"/>
      <c r="F148" s="114"/>
      <c r="G148" s="176"/>
      <c r="H148" s="177"/>
      <c r="I148" s="178"/>
      <c r="J148" s="115"/>
      <c r="K148" s="116"/>
      <c r="L148" s="2"/>
      <c r="M148" s="2"/>
    </row>
    <row r="149" spans="1:13" ht="18" customHeight="1">
      <c r="A149" s="2"/>
      <c r="B149" s="113"/>
      <c r="C149" s="170"/>
      <c r="D149" s="171"/>
      <c r="E149" s="172"/>
      <c r="F149" s="114"/>
      <c r="G149" s="176"/>
      <c r="H149" s="177"/>
      <c r="I149" s="178"/>
      <c r="J149" s="115"/>
      <c r="K149" s="116"/>
      <c r="L149" s="2"/>
      <c r="M149" s="2"/>
    </row>
    <row r="150" spans="1:13" ht="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15">
      <c r="A152" s="2"/>
      <c r="B152" s="1" t="s">
        <v>129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15.4">
      <c r="A153" s="2" t="s">
        <v>23</v>
      </c>
      <c r="B153" s="77" t="s">
        <v>130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10.9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5">
      <c r="A155" s="3"/>
      <c r="B155" s="6" t="s">
        <v>22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0.9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5">
      <c r="A157" s="3"/>
      <c r="B157" s="7" t="s">
        <v>0</v>
      </c>
      <c r="C157" s="14">
        <v>20</v>
      </c>
      <c r="D157" s="3"/>
      <c r="E157" s="7" t="s">
        <v>9</v>
      </c>
      <c r="F157" s="9" t="s">
        <v>216</v>
      </c>
      <c r="G157" s="3"/>
      <c r="H157" s="206" t="s">
        <v>10</v>
      </c>
      <c r="I157" s="207"/>
      <c r="J157" s="10" t="s">
        <v>217</v>
      </c>
      <c r="K157" s="3"/>
      <c r="L157" s="3"/>
      <c r="M157" s="3"/>
    </row>
    <row r="158" spans="1:13" ht="15">
      <c r="A158" s="3"/>
      <c r="B158" s="7" t="s">
        <v>15</v>
      </c>
      <c r="C158" s="78">
        <v>48955</v>
      </c>
      <c r="D158" s="3"/>
      <c r="E158" s="7" t="s">
        <v>16</v>
      </c>
      <c r="F158" s="36">
        <v>43098.17</v>
      </c>
      <c r="G158" s="3"/>
      <c r="H158" s="3"/>
      <c r="I158" s="3"/>
      <c r="J158" s="3"/>
      <c r="K158" s="3"/>
      <c r="L158" s="3"/>
      <c r="M158" s="3"/>
    </row>
    <row r="159" spans="1:13" ht="10.9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5">
      <c r="A160" s="3"/>
      <c r="B160" s="6" t="s">
        <v>14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0.9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43.15" customHeight="1">
      <c r="A162" s="3"/>
      <c r="B162" s="12" t="s">
        <v>17</v>
      </c>
      <c r="C162" s="13" t="s">
        <v>2</v>
      </c>
      <c r="D162" s="20" t="s">
        <v>38</v>
      </c>
      <c r="E162" s="194" t="s">
        <v>7</v>
      </c>
      <c r="F162" s="194"/>
      <c r="G162" s="16" t="s">
        <v>3</v>
      </c>
      <c r="H162" s="12" t="s">
        <v>28</v>
      </c>
      <c r="I162" s="13" t="s">
        <v>192</v>
      </c>
      <c r="J162" s="12" t="s">
        <v>11</v>
      </c>
      <c r="K162" s="12" t="s">
        <v>4</v>
      </c>
      <c r="L162" s="17" t="s">
        <v>18</v>
      </c>
      <c r="M162" s="3"/>
    </row>
    <row r="163" spans="1:13" ht="18" customHeight="1">
      <c r="A163" s="4"/>
      <c r="B163" s="34">
        <v>45504</v>
      </c>
      <c r="C163" s="60" t="s">
        <v>148</v>
      </c>
      <c r="D163" s="37"/>
      <c r="E163" s="180" t="s">
        <v>218</v>
      </c>
      <c r="F163" s="180"/>
      <c r="G163" s="38"/>
      <c r="H163" s="39"/>
      <c r="I163" s="40"/>
      <c r="J163" s="41">
        <v>-600</v>
      </c>
      <c r="K163" s="42"/>
      <c r="L163" s="37"/>
      <c r="M163" s="4"/>
    </row>
    <row r="164" spans="1:13" ht="18" customHeight="1">
      <c r="A164" s="4"/>
      <c r="B164" s="34">
        <v>45504</v>
      </c>
      <c r="C164" s="60" t="s">
        <v>148</v>
      </c>
      <c r="D164" s="37"/>
      <c r="E164" s="43" t="s">
        <v>167</v>
      </c>
      <c r="F164" s="44"/>
      <c r="G164" s="38"/>
      <c r="H164" s="39"/>
      <c r="I164" s="40"/>
      <c r="J164" s="41">
        <v>-2500</v>
      </c>
      <c r="K164" s="42"/>
      <c r="L164" s="37"/>
      <c r="M164" s="4"/>
    </row>
    <row r="165" spans="1:13" ht="18" customHeight="1">
      <c r="A165" s="4"/>
      <c r="B165" s="34">
        <v>45504</v>
      </c>
      <c r="C165" s="60" t="s">
        <v>170</v>
      </c>
      <c r="D165" s="37"/>
      <c r="E165" s="176" t="s">
        <v>214</v>
      </c>
      <c r="F165" s="178"/>
      <c r="G165" s="95"/>
      <c r="H165" s="39"/>
      <c r="I165" s="40"/>
      <c r="J165" s="41">
        <v>-1866.83</v>
      </c>
      <c r="K165" s="42"/>
      <c r="L165" s="37"/>
      <c r="M165" s="4"/>
    </row>
    <row r="166" spans="1:13" ht="18" customHeight="1">
      <c r="A166" s="4"/>
      <c r="B166" s="34">
        <v>45504</v>
      </c>
      <c r="C166" s="60" t="s">
        <v>171</v>
      </c>
      <c r="D166" s="37"/>
      <c r="E166" s="43" t="s">
        <v>219</v>
      </c>
      <c r="F166" s="44"/>
      <c r="G166" s="38"/>
      <c r="H166" s="39"/>
      <c r="I166" s="40"/>
      <c r="J166" s="41">
        <v>-890</v>
      </c>
      <c r="K166" s="42"/>
      <c r="L166" s="37"/>
      <c r="M166" s="4"/>
    </row>
    <row r="167" spans="1:13" ht="18" customHeight="1">
      <c r="A167" s="4"/>
      <c r="B167" s="34"/>
      <c r="C167" s="60"/>
      <c r="D167" s="37"/>
      <c r="E167" s="217"/>
      <c r="F167" s="208"/>
      <c r="G167" s="38"/>
      <c r="H167" s="39"/>
      <c r="I167" s="40"/>
      <c r="J167" s="41"/>
      <c r="K167" s="42"/>
      <c r="L167" s="37"/>
      <c r="M167" s="4"/>
    </row>
    <row r="168" spans="1:13" ht="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15">
      <c r="A170" s="2" t="s">
        <v>29</v>
      </c>
      <c r="B170" s="2" t="s">
        <v>50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15">
      <c r="A171" s="2"/>
      <c r="B171" s="197" t="s">
        <v>52</v>
      </c>
      <c r="C171" s="198"/>
      <c r="D171" s="198"/>
      <c r="E171" s="198"/>
      <c r="F171" s="198"/>
      <c r="G171" s="198"/>
      <c r="H171" s="198"/>
      <c r="I171" s="198"/>
      <c r="J171" s="198"/>
      <c r="K171" s="23" t="s">
        <v>53</v>
      </c>
      <c r="L171" s="2"/>
      <c r="M171" s="2"/>
    </row>
    <row r="172" spans="1:13" ht="18" customHeight="1">
      <c r="A172" s="2"/>
      <c r="B172" s="181" t="s">
        <v>57</v>
      </c>
      <c r="C172" s="182"/>
      <c r="D172" s="182"/>
      <c r="E172" s="183"/>
      <c r="F172" s="184" t="s">
        <v>32</v>
      </c>
      <c r="G172" s="186" t="s">
        <v>7</v>
      </c>
      <c r="H172" s="187"/>
      <c r="I172" s="188"/>
      <c r="J172" s="192" t="s">
        <v>19</v>
      </c>
      <c r="K172" s="168" t="s">
        <v>20</v>
      </c>
      <c r="L172" s="2"/>
      <c r="M172" s="2"/>
    </row>
    <row r="173" spans="1:13" ht="18" customHeight="1">
      <c r="A173" s="2"/>
      <c r="B173" s="110" t="s">
        <v>190</v>
      </c>
      <c r="C173" s="111" t="s">
        <v>191</v>
      </c>
      <c r="D173" s="111"/>
      <c r="E173" s="112"/>
      <c r="F173" s="185"/>
      <c r="G173" s="189"/>
      <c r="H173" s="190"/>
      <c r="I173" s="191"/>
      <c r="J173" s="222"/>
      <c r="K173" s="221"/>
      <c r="L173" s="2"/>
      <c r="M173" s="2"/>
    </row>
    <row r="174" spans="1:13" ht="18" customHeight="1">
      <c r="A174" s="2"/>
      <c r="B174" s="134">
        <v>680</v>
      </c>
      <c r="C174" s="170" t="str">
        <f>VLOOKUP(B174,'H 8 aanwijzingen'!$A$17:$B$70,2)</f>
        <v>Privé</v>
      </c>
      <c r="D174" s="171"/>
      <c r="E174" s="172"/>
      <c r="F174" s="114"/>
      <c r="G174" s="179" t="s">
        <v>218</v>
      </c>
      <c r="H174" s="180"/>
      <c r="I174" s="180"/>
      <c r="J174" s="153">
        <v>600</v>
      </c>
      <c r="K174" s="153"/>
      <c r="L174" s="2"/>
      <c r="M174" s="2"/>
    </row>
    <row r="175" spans="1:13" ht="18" customHeight="1">
      <c r="A175" s="2"/>
      <c r="B175" s="134">
        <v>1060</v>
      </c>
      <c r="C175" s="170" t="str">
        <f>VLOOKUP(B175,'H 8 aanwijzingen'!$A$17:$B$70,2)</f>
        <v>ING-bank</v>
      </c>
      <c r="D175" s="171"/>
      <c r="E175" s="172"/>
      <c r="F175" s="114"/>
      <c r="G175" s="176" t="s">
        <v>218</v>
      </c>
      <c r="H175" s="177"/>
      <c r="I175" s="178"/>
      <c r="J175" s="153"/>
      <c r="K175" s="153">
        <v>600</v>
      </c>
      <c r="L175" s="2"/>
      <c r="M175" s="2"/>
    </row>
    <row r="176" spans="1:13" ht="18" customHeight="1">
      <c r="A176" s="2"/>
      <c r="B176" s="134">
        <v>680</v>
      </c>
      <c r="C176" s="170" t="str">
        <f>VLOOKUP(B176,'H 8 aanwijzingen'!$A$17:$B$70,2)</f>
        <v>Privé</v>
      </c>
      <c r="D176" s="171"/>
      <c r="E176" s="172"/>
      <c r="F176" s="114"/>
      <c r="G176" s="176" t="s">
        <v>167</v>
      </c>
      <c r="H176" s="177"/>
      <c r="I176" s="178"/>
      <c r="J176" s="153">
        <v>2500</v>
      </c>
      <c r="K176" s="153"/>
      <c r="L176" s="2"/>
      <c r="M176" s="2"/>
    </row>
    <row r="177" spans="1:13" ht="18" customHeight="1">
      <c r="A177" s="2"/>
      <c r="B177" s="134">
        <v>1060</v>
      </c>
      <c r="C177" s="170" t="str">
        <f>VLOOKUP(B177,'H 8 aanwijzingen'!$A$17:$B$70,2)</f>
        <v>ING-bank</v>
      </c>
      <c r="D177" s="171"/>
      <c r="E177" s="172"/>
      <c r="F177" s="114"/>
      <c r="G177" s="176" t="s">
        <v>167</v>
      </c>
      <c r="H177" s="177"/>
      <c r="I177" s="178"/>
      <c r="J177" s="153"/>
      <c r="K177" s="153">
        <v>2500</v>
      </c>
      <c r="L177" s="2"/>
      <c r="M177" s="2"/>
    </row>
    <row r="178" spans="1:13" ht="18" customHeight="1">
      <c r="A178" s="2"/>
      <c r="B178" s="134">
        <v>1500</v>
      </c>
      <c r="C178" s="170" t="str">
        <f>VLOOKUP(B178,'H 8 aanwijzingen'!$A$17:$B$70,2)</f>
        <v>Te betalen nettolonen</v>
      </c>
      <c r="D178" s="171"/>
      <c r="E178" s="172"/>
      <c r="F178" s="114"/>
      <c r="G178" s="176" t="s">
        <v>214</v>
      </c>
      <c r="H178" s="177"/>
      <c r="I178" s="178"/>
      <c r="J178" s="153">
        <v>1866.83</v>
      </c>
      <c r="K178" s="153"/>
      <c r="L178" s="2"/>
      <c r="M178" s="2"/>
    </row>
    <row r="179" spans="1:13" ht="18" customHeight="1">
      <c r="A179" s="2"/>
      <c r="B179" s="134">
        <v>1060</v>
      </c>
      <c r="C179" s="170" t="str">
        <f>VLOOKUP(B179,'H 8 aanwijzingen'!$A$17:$B$70,2)</f>
        <v>ING-bank</v>
      </c>
      <c r="D179" s="171"/>
      <c r="E179" s="172"/>
      <c r="F179" s="114"/>
      <c r="G179" s="176" t="s">
        <v>214</v>
      </c>
      <c r="H179" s="177"/>
      <c r="I179" s="178"/>
      <c r="J179" s="153"/>
      <c r="K179" s="153">
        <v>1866.83</v>
      </c>
      <c r="L179" s="2"/>
      <c r="M179" s="2"/>
    </row>
    <row r="180" spans="1:13" ht="18" customHeight="1">
      <c r="A180" s="2"/>
      <c r="B180" s="152">
        <v>1520</v>
      </c>
      <c r="C180" s="170" t="str">
        <f>VLOOKUP(B180,'H 8 aanwijzingen'!$A$17:$B$70,2)</f>
        <v>Af te dragen loonheffingen</v>
      </c>
      <c r="D180" s="171"/>
      <c r="E180" s="172"/>
      <c r="F180" s="150"/>
      <c r="G180" s="232" t="s">
        <v>219</v>
      </c>
      <c r="H180" s="200"/>
      <c r="I180" s="233"/>
      <c r="J180" s="154">
        <v>890</v>
      </c>
      <c r="K180" s="153"/>
      <c r="L180" s="2"/>
      <c r="M180" s="2"/>
    </row>
    <row r="181" spans="1:13" ht="18" customHeight="1">
      <c r="A181" s="2"/>
      <c r="B181" s="152">
        <v>1060</v>
      </c>
      <c r="C181" s="170" t="str">
        <f>VLOOKUP(B181,'H 8 aanwijzingen'!$A$17:$B$70,2)</f>
        <v>ING-bank</v>
      </c>
      <c r="D181" s="171"/>
      <c r="E181" s="172"/>
      <c r="F181" s="150"/>
      <c r="G181" s="232" t="s">
        <v>219</v>
      </c>
      <c r="H181" s="200"/>
      <c r="I181" s="233"/>
      <c r="J181" s="154"/>
      <c r="K181" s="154">
        <v>890</v>
      </c>
      <c r="L181" s="2"/>
      <c r="M181" s="2"/>
    </row>
    <row r="182" spans="1:13" ht="15">
      <c r="A182" s="2"/>
      <c r="B182" s="80"/>
      <c r="C182" s="81"/>
      <c r="D182" s="81"/>
      <c r="E182" s="51"/>
      <c r="F182" s="82"/>
      <c r="G182" s="83"/>
      <c r="H182" s="83"/>
      <c r="I182" s="83"/>
      <c r="J182" s="84"/>
      <c r="K182" s="84"/>
      <c r="L182" s="2"/>
      <c r="M182" s="2"/>
    </row>
    <row r="183" spans="1:13" ht="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15">
      <c r="A184" s="2"/>
      <c r="B184" s="1" t="s">
        <v>131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15">
      <c r="A185" s="2" t="s">
        <v>23</v>
      </c>
      <c r="B185" s="2" t="s">
        <v>132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10.9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2"/>
      <c r="M186" s="2"/>
    </row>
    <row r="187" spans="1:13" ht="15">
      <c r="A187" s="3"/>
      <c r="B187" s="6" t="s">
        <v>13</v>
      </c>
      <c r="C187" s="3"/>
      <c r="D187" s="3"/>
      <c r="E187" s="3"/>
      <c r="F187" s="3"/>
      <c r="G187" s="3"/>
      <c r="H187" s="3"/>
      <c r="I187" s="3"/>
      <c r="J187" s="3"/>
      <c r="K187" s="3"/>
      <c r="L187" s="2"/>
      <c r="M187" s="2"/>
    </row>
    <row r="188" spans="1:13" ht="10.9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2"/>
      <c r="M188" s="2"/>
    </row>
    <row r="189" spans="1:13" ht="18" customHeight="1">
      <c r="A189" s="3"/>
      <c r="B189" s="7" t="s">
        <v>6</v>
      </c>
      <c r="C189" s="24">
        <v>14999</v>
      </c>
      <c r="D189" s="220" t="s">
        <v>158</v>
      </c>
      <c r="E189" s="220"/>
      <c r="F189" s="3"/>
      <c r="G189" s="3"/>
      <c r="H189" s="3"/>
      <c r="I189" s="3"/>
      <c r="J189" s="3"/>
      <c r="K189" s="3"/>
      <c r="L189" s="2"/>
      <c r="M189" s="2"/>
    </row>
    <row r="190" spans="1:13" ht="10.9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2"/>
      <c r="M190" s="2"/>
    </row>
    <row r="191" spans="1:13" ht="18" customHeight="1">
      <c r="A191" s="3"/>
      <c r="B191" s="7" t="s">
        <v>0</v>
      </c>
      <c r="C191" s="8">
        <v>50</v>
      </c>
      <c r="D191" s="3"/>
      <c r="E191" s="7" t="s">
        <v>9</v>
      </c>
      <c r="F191" s="9" t="s">
        <v>220</v>
      </c>
      <c r="G191" s="3"/>
      <c r="H191" s="206" t="s">
        <v>10</v>
      </c>
      <c r="I191" s="207"/>
      <c r="J191" s="10" t="s">
        <v>221</v>
      </c>
      <c r="K191" s="3"/>
      <c r="L191" s="2"/>
      <c r="M191" s="2"/>
    </row>
    <row r="192" spans="1:13" ht="18" customHeight="1">
      <c r="A192" s="3"/>
      <c r="B192" s="7" t="s">
        <v>7</v>
      </c>
      <c r="C192" s="25">
        <v>45597</v>
      </c>
      <c r="D192" s="3"/>
      <c r="E192" s="7" t="s">
        <v>44</v>
      </c>
      <c r="F192" s="27" t="s">
        <v>156</v>
      </c>
      <c r="G192" s="3"/>
      <c r="H192" s="206" t="s">
        <v>1</v>
      </c>
      <c r="I192" s="207"/>
      <c r="J192" s="26">
        <v>45597</v>
      </c>
      <c r="K192" s="3"/>
      <c r="L192" s="2"/>
      <c r="M192" s="2"/>
    </row>
    <row r="193" spans="1:13" ht="18" customHeight="1">
      <c r="A193" s="3"/>
      <c r="B193" s="7" t="s">
        <v>8</v>
      </c>
      <c r="C193" s="26">
        <v>45601</v>
      </c>
      <c r="D193" s="3"/>
      <c r="E193" s="7" t="s">
        <v>5</v>
      </c>
      <c r="F193" s="28" t="s">
        <v>172</v>
      </c>
      <c r="G193" s="3"/>
      <c r="H193" s="206" t="s">
        <v>11</v>
      </c>
      <c r="I193" s="207"/>
      <c r="J193" s="28">
        <v>40</v>
      </c>
      <c r="K193" s="3" t="s">
        <v>12</v>
      </c>
      <c r="L193" s="2"/>
      <c r="M193" s="2"/>
    </row>
    <row r="194" spans="1:13" ht="10.9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2"/>
      <c r="M194" s="2"/>
    </row>
    <row r="195" spans="1:13" ht="15">
      <c r="A195" s="3"/>
      <c r="B195" s="6" t="s">
        <v>14</v>
      </c>
      <c r="C195" s="3"/>
      <c r="D195" s="3"/>
      <c r="E195" s="3"/>
      <c r="F195" s="3"/>
      <c r="G195" s="3"/>
      <c r="H195" s="3"/>
      <c r="I195" s="3"/>
      <c r="J195" s="3"/>
      <c r="K195" s="3"/>
      <c r="L195" s="2"/>
      <c r="M195" s="2"/>
    </row>
    <row r="196" spans="1:13" ht="10.9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2"/>
      <c r="M196" s="2"/>
    </row>
    <row r="197" spans="1:13" ht="42.6" customHeight="1">
      <c r="A197" s="4"/>
      <c r="B197" s="20" t="s">
        <v>21</v>
      </c>
      <c r="C197" s="194" t="s">
        <v>7</v>
      </c>
      <c r="D197" s="194"/>
      <c r="E197" s="194"/>
      <c r="F197" s="20" t="s">
        <v>3</v>
      </c>
      <c r="G197" s="20" t="s">
        <v>28</v>
      </c>
      <c r="H197" s="13" t="s">
        <v>192</v>
      </c>
      <c r="I197" s="20" t="s">
        <v>11</v>
      </c>
      <c r="J197" s="20" t="s">
        <v>4</v>
      </c>
      <c r="K197" s="3"/>
      <c r="L197" s="2"/>
      <c r="M197" s="2"/>
    </row>
    <row r="198" spans="1:13" ht="18" customHeight="1">
      <c r="A198" s="3"/>
      <c r="B198" s="24">
        <v>4703</v>
      </c>
      <c r="C198" s="195">
        <v>45597</v>
      </c>
      <c r="D198" s="196"/>
      <c r="E198" s="196"/>
      <c r="F198" s="29"/>
      <c r="G198" s="30"/>
      <c r="H198" s="31"/>
      <c r="I198" s="32">
        <v>40</v>
      </c>
      <c r="J198" s="33"/>
      <c r="K198" s="3"/>
      <c r="L198" s="2"/>
      <c r="M198" s="2"/>
    </row>
    <row r="199" spans="1:13" ht="18" customHeight="1">
      <c r="A199" s="3"/>
      <c r="B199" s="24"/>
      <c r="C199" s="195"/>
      <c r="D199" s="196"/>
      <c r="E199" s="196"/>
      <c r="F199" s="29"/>
      <c r="G199" s="30"/>
      <c r="H199" s="31"/>
      <c r="I199" s="32"/>
      <c r="J199" s="33"/>
      <c r="K199" s="3"/>
      <c r="L199" s="2"/>
      <c r="M199" s="2"/>
    </row>
    <row r="200" spans="1:13" ht="10.9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2"/>
      <c r="M200" s="2"/>
    </row>
    <row r="201" spans="1:13" ht="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15">
      <c r="A202" s="2" t="s">
        <v>25</v>
      </c>
      <c r="B202" s="2" t="s">
        <v>133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15">
      <c r="A203" s="2"/>
      <c r="B203" s="197" t="s">
        <v>52</v>
      </c>
      <c r="C203" s="198"/>
      <c r="D203" s="198"/>
      <c r="E203" s="198"/>
      <c r="F203" s="198"/>
      <c r="G203" s="198"/>
      <c r="H203" s="198"/>
      <c r="I203" s="198"/>
      <c r="J203" s="198"/>
      <c r="K203" s="23" t="s">
        <v>53</v>
      </c>
      <c r="L203" s="2"/>
      <c r="M203" s="2"/>
    </row>
    <row r="204" spans="1:13" ht="18" customHeight="1">
      <c r="A204" s="2"/>
      <c r="B204" s="181" t="s">
        <v>57</v>
      </c>
      <c r="C204" s="182"/>
      <c r="D204" s="182"/>
      <c r="E204" s="183"/>
      <c r="F204" s="184" t="s">
        <v>32</v>
      </c>
      <c r="G204" s="186" t="s">
        <v>7</v>
      </c>
      <c r="H204" s="187"/>
      <c r="I204" s="188"/>
      <c r="J204" s="192" t="s">
        <v>19</v>
      </c>
      <c r="K204" s="168" t="s">
        <v>20</v>
      </c>
      <c r="L204" s="2"/>
      <c r="M204" s="2"/>
    </row>
    <row r="205" spans="1:13" ht="18" customHeight="1">
      <c r="A205" s="2"/>
      <c r="B205" s="110" t="s">
        <v>190</v>
      </c>
      <c r="C205" s="111" t="s">
        <v>191</v>
      </c>
      <c r="D205" s="111"/>
      <c r="E205" s="112"/>
      <c r="F205" s="185"/>
      <c r="G205" s="189"/>
      <c r="H205" s="190"/>
      <c r="I205" s="191"/>
      <c r="J205" s="193"/>
      <c r="K205" s="169"/>
      <c r="L205" s="2"/>
      <c r="M205" s="2"/>
    </row>
    <row r="206" spans="1:13" ht="18" customHeight="1">
      <c r="A206" s="2"/>
      <c r="B206" s="113">
        <v>4703</v>
      </c>
      <c r="C206" s="170" t="str">
        <f>VLOOKUP(B206,'H 8 aanwijzingen'!$A$17:$B$70,2)</f>
        <v>Motorrijtuigenbelasting bestelauto</v>
      </c>
      <c r="D206" s="171"/>
      <c r="E206" s="172"/>
      <c r="F206" s="114"/>
      <c r="G206" s="179">
        <v>45597</v>
      </c>
      <c r="H206" s="180"/>
      <c r="I206" s="180"/>
      <c r="J206" s="115">
        <v>40</v>
      </c>
      <c r="K206" s="116"/>
      <c r="L206" s="2"/>
      <c r="M206" s="2"/>
    </row>
    <row r="207" spans="1:13" ht="18" customHeight="1">
      <c r="A207" s="2"/>
      <c r="B207" s="113">
        <v>1400</v>
      </c>
      <c r="C207" s="170" t="str">
        <f>VLOOKUP(B207,'H 8 aanwijzingen'!$A$17:$B$70,2)</f>
        <v>Crediteuren</v>
      </c>
      <c r="D207" s="171"/>
      <c r="E207" s="172"/>
      <c r="F207" s="114">
        <v>14999</v>
      </c>
      <c r="G207" s="176" t="s">
        <v>172</v>
      </c>
      <c r="H207" s="177"/>
      <c r="I207" s="178"/>
      <c r="J207" s="115"/>
      <c r="K207" s="116">
        <v>40</v>
      </c>
      <c r="L207" s="2"/>
      <c r="M207" s="2"/>
    </row>
    <row r="208" spans="1:13" ht="18" customHeight="1">
      <c r="A208" s="2"/>
      <c r="B208" s="113"/>
      <c r="C208" s="170"/>
      <c r="D208" s="171"/>
      <c r="E208" s="172"/>
      <c r="F208" s="114"/>
      <c r="G208" s="176"/>
      <c r="H208" s="177"/>
      <c r="I208" s="178"/>
      <c r="J208" s="115"/>
      <c r="K208" s="116"/>
      <c r="L208" s="2"/>
      <c r="M208" s="2"/>
    </row>
    <row r="209" spans="1:13" ht="18" customHeight="1">
      <c r="A209" s="2"/>
      <c r="B209" s="58"/>
      <c r="C209" s="59"/>
      <c r="D209" s="59"/>
      <c r="E209" s="59"/>
      <c r="F209" s="51"/>
      <c r="G209" s="79"/>
      <c r="H209" s="79"/>
      <c r="I209" s="79"/>
      <c r="J209" s="54"/>
      <c r="K209" s="55"/>
      <c r="L209" s="2"/>
      <c r="M209" s="2"/>
    </row>
    <row r="210" spans="1:13" ht="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ht="15">
      <c r="A211" s="2"/>
      <c r="B211" s="1" t="s">
        <v>134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ht="15.4">
      <c r="A212" s="2" t="s">
        <v>23</v>
      </c>
      <c r="B212" s="77" t="s">
        <v>130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ht="10.9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8" customHeight="1">
      <c r="A214" s="3"/>
      <c r="B214" s="6" t="s">
        <v>22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0.9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8" customHeight="1">
      <c r="A216" s="3"/>
      <c r="B216" s="7" t="s">
        <v>0</v>
      </c>
      <c r="C216" s="14">
        <v>20</v>
      </c>
      <c r="D216" s="3"/>
      <c r="E216" s="7" t="s">
        <v>9</v>
      </c>
      <c r="F216" s="9" t="s">
        <v>216</v>
      </c>
      <c r="G216" s="3"/>
      <c r="H216" s="206" t="s">
        <v>10</v>
      </c>
      <c r="I216" s="207"/>
      <c r="J216" s="10" t="s">
        <v>222</v>
      </c>
      <c r="K216" s="3"/>
      <c r="L216" s="3"/>
      <c r="M216" s="3"/>
    </row>
    <row r="217" spans="1:13" ht="18" customHeight="1">
      <c r="A217" s="3"/>
      <c r="B217" s="7" t="s">
        <v>15</v>
      </c>
      <c r="C217" s="78">
        <v>12859.63</v>
      </c>
      <c r="D217" s="3"/>
      <c r="E217" s="7" t="s">
        <v>16</v>
      </c>
      <c r="F217" s="36">
        <v>11569.63</v>
      </c>
      <c r="G217" s="3"/>
      <c r="H217" s="3"/>
      <c r="I217" s="3"/>
      <c r="J217" s="3"/>
      <c r="K217" s="3"/>
      <c r="L217" s="3"/>
      <c r="M217" s="3"/>
    </row>
    <row r="218" spans="1:13" ht="10.9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8" customHeight="1">
      <c r="A219" s="3"/>
      <c r="B219" s="6" t="s">
        <v>14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0.9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45" customHeight="1">
      <c r="A221" s="3"/>
      <c r="B221" s="12" t="s">
        <v>17</v>
      </c>
      <c r="C221" s="13" t="s">
        <v>2</v>
      </c>
      <c r="D221" s="20" t="s">
        <v>38</v>
      </c>
      <c r="E221" s="194" t="s">
        <v>7</v>
      </c>
      <c r="F221" s="194"/>
      <c r="G221" s="16" t="s">
        <v>3</v>
      </c>
      <c r="H221" s="12" t="s">
        <v>28</v>
      </c>
      <c r="I221" s="13" t="s">
        <v>192</v>
      </c>
      <c r="J221" s="12" t="s">
        <v>11</v>
      </c>
      <c r="K221" s="12" t="s">
        <v>4</v>
      </c>
      <c r="L221" s="17" t="s">
        <v>18</v>
      </c>
      <c r="M221" s="3"/>
    </row>
    <row r="222" spans="1:13" ht="18" customHeight="1">
      <c r="A222" s="4"/>
      <c r="B222" s="34">
        <v>45601</v>
      </c>
      <c r="C222" s="60" t="s">
        <v>173</v>
      </c>
      <c r="D222" s="37">
        <v>14999</v>
      </c>
      <c r="E222" s="180" t="s">
        <v>172</v>
      </c>
      <c r="F222" s="180"/>
      <c r="G222" s="38"/>
      <c r="H222" s="39"/>
      <c r="I222" s="40"/>
      <c r="J222" s="41">
        <v>-40</v>
      </c>
      <c r="K222" s="42"/>
      <c r="L222" s="37"/>
      <c r="M222" s="4"/>
    </row>
    <row r="223" spans="1:13" ht="18" customHeight="1">
      <c r="A223" s="4"/>
      <c r="B223" s="34">
        <v>45601</v>
      </c>
      <c r="C223" s="60" t="s">
        <v>148</v>
      </c>
      <c r="D223" s="37"/>
      <c r="E223" s="217" t="s">
        <v>167</v>
      </c>
      <c r="F223" s="208"/>
      <c r="G223" s="38"/>
      <c r="H223" s="39"/>
      <c r="I223" s="40"/>
      <c r="J223" s="41">
        <v>-1250</v>
      </c>
      <c r="K223" s="42"/>
      <c r="L223" s="37"/>
      <c r="M223" s="4"/>
    </row>
    <row r="224" spans="1:13" ht="18" customHeight="1">
      <c r="A224" s="4"/>
      <c r="B224" s="34"/>
      <c r="C224" s="60"/>
      <c r="D224" s="37"/>
      <c r="E224" s="43"/>
      <c r="F224" s="44"/>
      <c r="G224" s="38"/>
      <c r="H224" s="39"/>
      <c r="I224" s="40"/>
      <c r="J224" s="41"/>
      <c r="K224" s="42"/>
      <c r="L224" s="37"/>
      <c r="M224" s="4"/>
    </row>
    <row r="225" spans="1:13" ht="10.9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ht="15">
      <c r="A227" s="2" t="s">
        <v>29</v>
      </c>
      <c r="B227" s="2" t="s">
        <v>50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ht="15">
      <c r="A228" s="2"/>
      <c r="B228" s="197" t="s">
        <v>52</v>
      </c>
      <c r="C228" s="198"/>
      <c r="D228" s="198"/>
      <c r="E228" s="198"/>
      <c r="F228" s="198"/>
      <c r="G228" s="198"/>
      <c r="H228" s="198"/>
      <c r="I228" s="198"/>
      <c r="J228" s="198"/>
      <c r="K228" s="23" t="s">
        <v>53</v>
      </c>
      <c r="L228" s="2"/>
      <c r="M228" s="2"/>
    </row>
    <row r="229" spans="1:13" ht="18" customHeight="1">
      <c r="A229" s="2"/>
      <c r="B229" s="181" t="s">
        <v>57</v>
      </c>
      <c r="C229" s="182"/>
      <c r="D229" s="182"/>
      <c r="E229" s="183"/>
      <c r="F229" s="184" t="s">
        <v>32</v>
      </c>
      <c r="G229" s="186" t="s">
        <v>7</v>
      </c>
      <c r="H229" s="187"/>
      <c r="I229" s="188"/>
      <c r="J229" s="192" t="s">
        <v>19</v>
      </c>
      <c r="K229" s="168" t="s">
        <v>20</v>
      </c>
      <c r="L229" s="2"/>
      <c r="M229" s="2"/>
    </row>
    <row r="230" spans="1:13" ht="18" customHeight="1">
      <c r="A230" s="2"/>
      <c r="B230" s="110" t="s">
        <v>190</v>
      </c>
      <c r="C230" s="111" t="s">
        <v>191</v>
      </c>
      <c r="D230" s="111"/>
      <c r="E230" s="112"/>
      <c r="F230" s="185"/>
      <c r="G230" s="189"/>
      <c r="H230" s="190"/>
      <c r="I230" s="191"/>
      <c r="J230" s="193"/>
      <c r="K230" s="169"/>
      <c r="L230" s="2"/>
      <c r="M230" s="2"/>
    </row>
    <row r="231" spans="1:13" ht="18" customHeight="1">
      <c r="A231" s="2"/>
      <c r="B231" s="113">
        <v>1400</v>
      </c>
      <c r="C231" s="170" t="str">
        <f>VLOOKUP(B231,'H 8 aanwijzingen'!$A$17:$B$70,2)</f>
        <v>Crediteuren</v>
      </c>
      <c r="D231" s="171"/>
      <c r="E231" s="172"/>
      <c r="F231" s="114">
        <v>14999</v>
      </c>
      <c r="G231" s="179" t="s">
        <v>172</v>
      </c>
      <c r="H231" s="180"/>
      <c r="I231" s="180"/>
      <c r="J231" s="115">
        <v>40</v>
      </c>
      <c r="K231" s="116"/>
      <c r="L231" s="2"/>
      <c r="M231" s="2"/>
    </row>
    <row r="232" spans="1:13" ht="18" customHeight="1">
      <c r="A232" s="2"/>
      <c r="B232" s="113">
        <v>1060</v>
      </c>
      <c r="C232" s="170" t="str">
        <f>VLOOKUP(B232,'H 8 aanwijzingen'!$A$17:$B$70,2)</f>
        <v>ING-bank</v>
      </c>
      <c r="D232" s="171"/>
      <c r="E232" s="172"/>
      <c r="F232" s="114"/>
      <c r="G232" s="176" t="s">
        <v>172</v>
      </c>
      <c r="H232" s="177"/>
      <c r="I232" s="178"/>
      <c r="J232" s="115"/>
      <c r="K232" s="116">
        <v>40</v>
      </c>
      <c r="L232" s="2"/>
      <c r="M232" s="2"/>
    </row>
    <row r="233" spans="1:13" ht="18" customHeight="1">
      <c r="A233" s="2"/>
      <c r="B233" s="134">
        <v>680</v>
      </c>
      <c r="C233" s="170" t="str">
        <f>VLOOKUP(B233,'H 8 aanwijzingen'!$A$17:$B$70,2)</f>
        <v>Privé</v>
      </c>
      <c r="D233" s="171"/>
      <c r="E233" s="172"/>
      <c r="F233" s="114"/>
      <c r="G233" s="176" t="s">
        <v>167</v>
      </c>
      <c r="H233" s="177"/>
      <c r="I233" s="178"/>
      <c r="J233" s="115">
        <v>1250</v>
      </c>
      <c r="K233" s="116"/>
      <c r="L233" s="2"/>
      <c r="M233" s="2"/>
    </row>
    <row r="234" spans="1:13" ht="18" customHeight="1">
      <c r="A234" s="2"/>
      <c r="B234" s="113">
        <v>1060</v>
      </c>
      <c r="C234" s="170" t="str">
        <f>VLOOKUP(B234,'H 8 aanwijzingen'!$A$17:$B$70,2)</f>
        <v>ING-bank</v>
      </c>
      <c r="D234" s="171"/>
      <c r="E234" s="172"/>
      <c r="F234" s="114"/>
      <c r="G234" s="176" t="s">
        <v>167</v>
      </c>
      <c r="H234" s="177"/>
      <c r="I234" s="178"/>
      <c r="J234" s="115"/>
      <c r="K234" s="116">
        <v>1250</v>
      </c>
      <c r="L234" s="2"/>
      <c r="M234" s="2"/>
    </row>
    <row r="235" spans="1:13" ht="18" customHeight="1">
      <c r="A235" s="2"/>
      <c r="B235" s="113"/>
      <c r="C235" s="170"/>
      <c r="D235" s="171"/>
      <c r="E235" s="172"/>
      <c r="F235" s="114"/>
      <c r="G235" s="176"/>
      <c r="H235" s="177"/>
      <c r="I235" s="178"/>
      <c r="J235" s="115"/>
      <c r="K235" s="116"/>
      <c r="L235" s="2"/>
      <c r="M235" s="2"/>
    </row>
    <row r="236" spans="1:13" ht="18" customHeight="1">
      <c r="B236" s="113"/>
      <c r="C236" s="170"/>
      <c r="D236" s="171"/>
      <c r="E236" s="172"/>
      <c r="F236" s="114"/>
      <c r="G236" s="176"/>
      <c r="H236" s="177"/>
      <c r="I236" s="178"/>
      <c r="J236" s="115"/>
      <c r="K236" s="116"/>
    </row>
  </sheetData>
  <mergeCells count="190">
    <mergeCell ref="G23:I23"/>
    <mergeCell ref="G27:I27"/>
    <mergeCell ref="G28:I28"/>
    <mergeCell ref="G26:I26"/>
    <mergeCell ref="H36:I36"/>
    <mergeCell ref="H8:I8"/>
    <mergeCell ref="E13:F13"/>
    <mergeCell ref="E14:F14"/>
    <mergeCell ref="E16:F16"/>
    <mergeCell ref="B20:J20"/>
    <mergeCell ref="B21:E21"/>
    <mergeCell ref="F21:F22"/>
    <mergeCell ref="G21:I22"/>
    <mergeCell ref="J21:J22"/>
    <mergeCell ref="C24:E24"/>
    <mergeCell ref="C25:E25"/>
    <mergeCell ref="G24:I24"/>
    <mergeCell ref="G25:I25"/>
    <mergeCell ref="C27:E27"/>
    <mergeCell ref="C28:E28"/>
    <mergeCell ref="C26:E26"/>
    <mergeCell ref="C55:E55"/>
    <mergeCell ref="G55:I55"/>
    <mergeCell ref="C56:E56"/>
    <mergeCell ref="G56:I56"/>
    <mergeCell ref="E40:H40"/>
    <mergeCell ref="E41:H41"/>
    <mergeCell ref="E44:H44"/>
    <mergeCell ref="B48:J48"/>
    <mergeCell ref="J49:J50"/>
    <mergeCell ref="C52:E52"/>
    <mergeCell ref="C53:E53"/>
    <mergeCell ref="C54:E54"/>
    <mergeCell ref="G54:I54"/>
    <mergeCell ref="B49:E49"/>
    <mergeCell ref="F49:F50"/>
    <mergeCell ref="G49:I50"/>
    <mergeCell ref="B203:J203"/>
    <mergeCell ref="B204:E204"/>
    <mergeCell ref="F204:F205"/>
    <mergeCell ref="G204:I205"/>
    <mergeCell ref="J204:J205"/>
    <mergeCell ref="G179:I179"/>
    <mergeCell ref="G180:I180"/>
    <mergeCell ref="D189:E189"/>
    <mergeCell ref="H191:I191"/>
    <mergeCell ref="H192:I192"/>
    <mergeCell ref="H193:I193"/>
    <mergeCell ref="C179:E179"/>
    <mergeCell ref="C180:E180"/>
    <mergeCell ref="C181:E181"/>
    <mergeCell ref="G181:I181"/>
    <mergeCell ref="K21:K22"/>
    <mergeCell ref="C23:E23"/>
    <mergeCell ref="G234:I234"/>
    <mergeCell ref="G235:I235"/>
    <mergeCell ref="B228:J228"/>
    <mergeCell ref="G231:I231"/>
    <mergeCell ref="G232:I232"/>
    <mergeCell ref="G233:I233"/>
    <mergeCell ref="C231:E231"/>
    <mergeCell ref="C232:E232"/>
    <mergeCell ref="C233:E233"/>
    <mergeCell ref="G206:I206"/>
    <mergeCell ref="G207:I207"/>
    <mergeCell ref="H216:I216"/>
    <mergeCell ref="E221:F221"/>
    <mergeCell ref="E222:F222"/>
    <mergeCell ref="E223:F223"/>
    <mergeCell ref="C197:E197"/>
    <mergeCell ref="C198:E198"/>
    <mergeCell ref="C199:E199"/>
    <mergeCell ref="J74:J75"/>
    <mergeCell ref="K74:K75"/>
    <mergeCell ref="K49:K50"/>
    <mergeCell ref="C51:E51"/>
    <mergeCell ref="E69:H69"/>
    <mergeCell ref="B73:J73"/>
    <mergeCell ref="H62:I62"/>
    <mergeCell ref="G78:I78"/>
    <mergeCell ref="C79:E79"/>
    <mergeCell ref="G79:I79"/>
    <mergeCell ref="E68:H68"/>
    <mergeCell ref="B74:E74"/>
    <mergeCell ref="F74:F75"/>
    <mergeCell ref="G74:I75"/>
    <mergeCell ref="G77:I77"/>
    <mergeCell ref="E66:H66"/>
    <mergeCell ref="E67:H67"/>
    <mergeCell ref="C76:E76"/>
    <mergeCell ref="G76:I76"/>
    <mergeCell ref="C77:E77"/>
    <mergeCell ref="C78:E78"/>
    <mergeCell ref="H87:I87"/>
    <mergeCell ref="K100:K101"/>
    <mergeCell ref="C102:E102"/>
    <mergeCell ref="C103:E103"/>
    <mergeCell ref="G103:I103"/>
    <mergeCell ref="C106:E106"/>
    <mergeCell ref="C107:E107"/>
    <mergeCell ref="C104:E104"/>
    <mergeCell ref="C105:E105"/>
    <mergeCell ref="G104:I104"/>
    <mergeCell ref="G105:I105"/>
    <mergeCell ref="E92:F92"/>
    <mergeCell ref="E93:F93"/>
    <mergeCell ref="E95:F95"/>
    <mergeCell ref="B99:J99"/>
    <mergeCell ref="J100:J101"/>
    <mergeCell ref="B100:E100"/>
    <mergeCell ref="F100:F101"/>
    <mergeCell ref="G100:I101"/>
    <mergeCell ref="G102:I102"/>
    <mergeCell ref="G106:I106"/>
    <mergeCell ref="G107:I107"/>
    <mergeCell ref="F144:F145"/>
    <mergeCell ref="G144:I145"/>
    <mergeCell ref="G147:I147"/>
    <mergeCell ref="E120:H120"/>
    <mergeCell ref="E121:H121"/>
    <mergeCell ref="E122:H122"/>
    <mergeCell ref="E124:H124"/>
    <mergeCell ref="E115:H115"/>
    <mergeCell ref="E123:H123"/>
    <mergeCell ref="C146:E146"/>
    <mergeCell ref="G146:I146"/>
    <mergeCell ref="B112:I112"/>
    <mergeCell ref="E113:H113"/>
    <mergeCell ref="E114:H114"/>
    <mergeCell ref="B134:J134"/>
    <mergeCell ref="E125:H125"/>
    <mergeCell ref="E116:H116"/>
    <mergeCell ref="B119:I119"/>
    <mergeCell ref="J144:J145"/>
    <mergeCell ref="K144:K145"/>
    <mergeCell ref="K135:K136"/>
    <mergeCell ref="C137:E137"/>
    <mergeCell ref="C138:E138"/>
    <mergeCell ref="C139:E139"/>
    <mergeCell ref="C140:E140"/>
    <mergeCell ref="G140:I140"/>
    <mergeCell ref="G139:I139"/>
    <mergeCell ref="B143:J143"/>
    <mergeCell ref="G137:I137"/>
    <mergeCell ref="G138:I138"/>
    <mergeCell ref="J135:J136"/>
    <mergeCell ref="B135:E135"/>
    <mergeCell ref="F135:F136"/>
    <mergeCell ref="G135:I136"/>
    <mergeCell ref="B144:E144"/>
    <mergeCell ref="H157:I157"/>
    <mergeCell ref="E162:F162"/>
    <mergeCell ref="E163:F163"/>
    <mergeCell ref="E167:F167"/>
    <mergeCell ref="B171:J171"/>
    <mergeCell ref="E165:F165"/>
    <mergeCell ref="C147:E147"/>
    <mergeCell ref="C148:E148"/>
    <mergeCell ref="G148:I148"/>
    <mergeCell ref="C149:E149"/>
    <mergeCell ref="G149:I149"/>
    <mergeCell ref="K172:K173"/>
    <mergeCell ref="C174:E174"/>
    <mergeCell ref="C175:E175"/>
    <mergeCell ref="C176:E176"/>
    <mergeCell ref="C177:E177"/>
    <mergeCell ref="C178:E178"/>
    <mergeCell ref="B172:E172"/>
    <mergeCell ref="F172:F173"/>
    <mergeCell ref="G172:I173"/>
    <mergeCell ref="J172:J173"/>
    <mergeCell ref="G174:I174"/>
    <mergeCell ref="G175:I175"/>
    <mergeCell ref="G176:I176"/>
    <mergeCell ref="G177:I177"/>
    <mergeCell ref="G178:I178"/>
    <mergeCell ref="C234:E234"/>
    <mergeCell ref="C235:E235"/>
    <mergeCell ref="C236:E236"/>
    <mergeCell ref="G236:I236"/>
    <mergeCell ref="K204:K205"/>
    <mergeCell ref="C206:E206"/>
    <mergeCell ref="C207:E207"/>
    <mergeCell ref="C208:E208"/>
    <mergeCell ref="G208:I208"/>
    <mergeCell ref="B229:E229"/>
    <mergeCell ref="F229:F230"/>
    <mergeCell ref="G229:I230"/>
    <mergeCell ref="J229:J230"/>
    <mergeCell ref="K229:K230"/>
  </mergeCells>
  <pageMargins left="0.7" right="0.7" top="0.75" bottom="0.75" header="0.3" footer="0.3"/>
  <pageSetup paperSize="9" orientation="portrait" horizontalDpi="0" verticalDpi="0" r:id="rId1"/>
  <ignoredErrors>
    <ignoredError sqref="C14:C15 C163:C166 F192 C222:C2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F5521-779A-4E5C-A31E-31AC1F844645}">
  <dimension ref="A1:M130"/>
  <sheetViews>
    <sheetView showGridLines="0" zoomScaleNormal="100" workbookViewId="0">
      <selection activeCell="K19" sqref="K19"/>
    </sheetView>
  </sheetViews>
  <sheetFormatPr defaultRowHeight="14.25"/>
  <cols>
    <col min="1" max="1" width="3.59765625" customWidth="1"/>
    <col min="2" max="2" width="12.59765625" customWidth="1"/>
    <col min="3" max="3" width="11.86328125" customWidth="1"/>
    <col min="5" max="5" width="18.3984375" customWidth="1"/>
    <col min="6" max="6" width="10.265625" customWidth="1"/>
    <col min="8" max="8" width="13.59765625" customWidth="1"/>
    <col min="9" max="9" width="13.1328125" customWidth="1"/>
    <col min="10" max="10" width="12.265625" customWidth="1"/>
    <col min="11" max="11" width="11.265625" customWidth="1"/>
    <col min="13" max="13" width="3.3984375" customWidth="1"/>
  </cols>
  <sheetData>
    <row r="1" spans="1:13" ht="15">
      <c r="A1" s="2"/>
      <c r="B1" s="1" t="s">
        <v>186</v>
      </c>
      <c r="C1" s="2"/>
      <c r="D1" s="1" t="s">
        <v>136</v>
      </c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"/>
      <c r="B2" s="1"/>
      <c r="C2" s="2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 ht="15">
      <c r="A3" s="2"/>
      <c r="B3" s="1" t="s">
        <v>137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2"/>
      <c r="B4" s="2" t="s">
        <v>224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">
      <c r="A5" s="2"/>
      <c r="B5" s="197" t="s">
        <v>52</v>
      </c>
      <c r="C5" s="198"/>
      <c r="D5" s="198"/>
      <c r="E5" s="198"/>
      <c r="F5" s="198"/>
      <c r="G5" s="198"/>
      <c r="H5" s="198"/>
      <c r="I5" s="198"/>
      <c r="J5" s="198"/>
      <c r="K5" s="23" t="s">
        <v>53</v>
      </c>
      <c r="L5" s="2"/>
      <c r="M5" s="2"/>
    </row>
    <row r="6" spans="1:13" ht="18" customHeight="1">
      <c r="A6" s="2"/>
      <c r="B6" s="181" t="s">
        <v>57</v>
      </c>
      <c r="C6" s="182"/>
      <c r="D6" s="182"/>
      <c r="E6" s="183"/>
      <c r="F6" s="184" t="s">
        <v>32</v>
      </c>
      <c r="G6" s="186" t="s">
        <v>7</v>
      </c>
      <c r="H6" s="187"/>
      <c r="I6" s="188"/>
      <c r="J6" s="192" t="s">
        <v>19</v>
      </c>
      <c r="K6" s="168" t="s">
        <v>20</v>
      </c>
      <c r="L6" s="2"/>
      <c r="M6" s="2"/>
    </row>
    <row r="7" spans="1:13" ht="18" customHeight="1">
      <c r="A7" s="2"/>
      <c r="B7" s="110" t="s">
        <v>190</v>
      </c>
      <c r="C7" s="111" t="s">
        <v>191</v>
      </c>
      <c r="D7" s="111"/>
      <c r="E7" s="112"/>
      <c r="F7" s="185"/>
      <c r="G7" s="189"/>
      <c r="H7" s="190"/>
      <c r="I7" s="191"/>
      <c r="J7" s="193"/>
      <c r="K7" s="169"/>
      <c r="L7" s="2"/>
      <c r="M7" s="2"/>
    </row>
    <row r="8" spans="1:13" ht="18" customHeight="1">
      <c r="A8" s="2"/>
      <c r="B8" s="113">
        <v>4000</v>
      </c>
      <c r="C8" s="170" t="str">
        <f>VLOOKUP(B8,'H 8 aanwijzingen'!$A$17:$B$70,2)</f>
        <v>Loonkosten</v>
      </c>
      <c r="D8" s="171"/>
      <c r="E8" s="172"/>
      <c r="F8" s="114"/>
      <c r="G8" s="179" t="s">
        <v>225</v>
      </c>
      <c r="H8" s="180"/>
      <c r="I8" s="180"/>
      <c r="J8" s="115">
        <v>2000</v>
      </c>
      <c r="K8" s="116"/>
      <c r="L8" s="2"/>
      <c r="M8" s="2"/>
    </row>
    <row r="9" spans="1:13" ht="18" customHeight="1">
      <c r="A9" s="2"/>
      <c r="B9" s="113">
        <v>1520</v>
      </c>
      <c r="C9" s="170" t="str">
        <f>VLOOKUP(B9,'H 8 aanwijzingen'!$A$17:$B$70,2)</f>
        <v>Af te dragen loonheffingen</v>
      </c>
      <c r="D9" s="171"/>
      <c r="E9" s="172"/>
      <c r="F9" s="114"/>
      <c r="G9" s="179" t="s">
        <v>225</v>
      </c>
      <c r="H9" s="180"/>
      <c r="I9" s="180"/>
      <c r="J9" s="115"/>
      <c r="K9" s="116">
        <v>194.83</v>
      </c>
      <c r="L9" s="2"/>
      <c r="M9" s="2"/>
    </row>
    <row r="10" spans="1:13" ht="18" customHeight="1">
      <c r="A10" s="2"/>
      <c r="B10" s="113">
        <v>1500</v>
      </c>
      <c r="C10" s="170" t="str">
        <f>VLOOKUP(B10,'H 8 aanwijzingen'!$A$17:$B$70,2)</f>
        <v>Te betalen nettolonen</v>
      </c>
      <c r="D10" s="171"/>
      <c r="E10" s="172"/>
      <c r="F10" s="114"/>
      <c r="G10" s="179" t="s">
        <v>225</v>
      </c>
      <c r="H10" s="180"/>
      <c r="I10" s="180"/>
      <c r="J10" s="115"/>
      <c r="K10" s="116">
        <v>1805.17</v>
      </c>
      <c r="L10" s="2"/>
      <c r="M10" s="2"/>
    </row>
    <row r="11" spans="1:13" ht="18" customHeight="1">
      <c r="A11" s="2"/>
      <c r="B11" s="58"/>
      <c r="C11" s="59"/>
      <c r="D11" s="59"/>
      <c r="E11" s="59"/>
      <c r="F11" s="51"/>
      <c r="G11" s="79"/>
      <c r="H11" s="79"/>
      <c r="I11" s="79"/>
      <c r="J11" s="54"/>
      <c r="K11" s="55"/>
      <c r="L11" s="2"/>
      <c r="M11" s="2"/>
    </row>
    <row r="12" spans="1:13" ht="15">
      <c r="A12" s="2"/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5">
      <c r="A13" s="2"/>
      <c r="B13" s="1" t="s">
        <v>138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5">
      <c r="A14" s="2"/>
      <c r="B14" s="2" t="s">
        <v>226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197" t="s">
        <v>52</v>
      </c>
      <c r="C15" s="198"/>
      <c r="D15" s="198"/>
      <c r="E15" s="198"/>
      <c r="F15" s="198"/>
      <c r="G15" s="198"/>
      <c r="H15" s="198"/>
      <c r="I15" s="198"/>
      <c r="J15" s="198"/>
      <c r="K15" s="23" t="s">
        <v>53</v>
      </c>
      <c r="L15" s="2"/>
      <c r="M15" s="2"/>
    </row>
    <row r="16" spans="1:13" ht="18" customHeight="1">
      <c r="A16" s="2"/>
      <c r="B16" s="181" t="s">
        <v>57</v>
      </c>
      <c r="C16" s="182"/>
      <c r="D16" s="182"/>
      <c r="E16" s="183"/>
      <c r="F16" s="184" t="s">
        <v>32</v>
      </c>
      <c r="G16" s="186" t="s">
        <v>7</v>
      </c>
      <c r="H16" s="187"/>
      <c r="I16" s="188"/>
      <c r="J16" s="240" t="s">
        <v>19</v>
      </c>
      <c r="K16" s="240" t="s">
        <v>20</v>
      </c>
      <c r="L16" s="2"/>
      <c r="M16" s="2"/>
    </row>
    <row r="17" spans="1:13" ht="18" customHeight="1">
      <c r="A17" s="2"/>
      <c r="B17" s="110" t="s">
        <v>190</v>
      </c>
      <c r="C17" s="111" t="s">
        <v>191</v>
      </c>
      <c r="D17" s="111"/>
      <c r="E17" s="112"/>
      <c r="F17" s="185"/>
      <c r="G17" s="189"/>
      <c r="H17" s="190"/>
      <c r="I17" s="191"/>
      <c r="J17" s="240"/>
      <c r="K17" s="240"/>
      <c r="L17" s="2"/>
      <c r="M17" s="2"/>
    </row>
    <row r="18" spans="1:13" ht="18" customHeight="1">
      <c r="A18" s="2"/>
      <c r="B18" s="113">
        <v>4050</v>
      </c>
      <c r="C18" s="170" t="str">
        <f>VLOOKUP(B18,'H 8 aanwijzingen'!$A$17:$B$70,2)</f>
        <v>Sociale lasten</v>
      </c>
      <c r="D18" s="171"/>
      <c r="E18" s="172"/>
      <c r="F18" s="114"/>
      <c r="G18" s="179" t="s">
        <v>225</v>
      </c>
      <c r="H18" s="180"/>
      <c r="I18" s="180"/>
      <c r="J18" s="153">
        <v>368.6</v>
      </c>
      <c r="K18" s="153"/>
      <c r="L18" s="2"/>
      <c r="M18" s="2"/>
    </row>
    <row r="19" spans="1:13" ht="18" customHeight="1">
      <c r="A19" s="2"/>
      <c r="B19" s="113">
        <v>1520</v>
      </c>
      <c r="C19" s="170" t="str">
        <f>VLOOKUP(B19,'H 8 aanwijzingen'!$A$17:$B$70,2)</f>
        <v>Af te dragen loonheffingen</v>
      </c>
      <c r="D19" s="171"/>
      <c r="E19" s="172"/>
      <c r="F19" s="114"/>
      <c r="G19" s="179" t="s">
        <v>225</v>
      </c>
      <c r="H19" s="180"/>
      <c r="I19" s="180"/>
      <c r="J19" s="153"/>
      <c r="K19" s="153">
        <v>368.6</v>
      </c>
      <c r="L19" s="2"/>
      <c r="M19" s="2"/>
    </row>
    <row r="20" spans="1:13" ht="18" customHeight="1">
      <c r="A20" s="2"/>
      <c r="B20" s="113"/>
      <c r="C20" s="170"/>
      <c r="D20" s="171"/>
      <c r="E20" s="172"/>
      <c r="F20" s="114"/>
      <c r="G20" s="176"/>
      <c r="H20" s="177"/>
      <c r="I20" s="178"/>
      <c r="J20" s="153"/>
      <c r="K20" s="153"/>
      <c r="L20" s="2"/>
      <c r="M20" s="2"/>
    </row>
    <row r="21" spans="1:13" ht="15">
      <c r="A21" s="2"/>
      <c r="B21" s="58"/>
      <c r="C21" s="59"/>
      <c r="D21" s="59"/>
      <c r="E21" s="59"/>
      <c r="F21" s="51"/>
      <c r="G21" s="79"/>
      <c r="H21" s="79"/>
      <c r="I21" s="79"/>
      <c r="J21" s="54"/>
      <c r="K21" s="55"/>
      <c r="L21" s="2"/>
      <c r="M21" s="2"/>
    </row>
    <row r="22" spans="1:13" ht="15">
      <c r="A22" s="2"/>
      <c r="B22" s="58"/>
      <c r="C22" s="59"/>
      <c r="D22" s="59"/>
      <c r="E22" s="59"/>
      <c r="F22" s="51"/>
      <c r="G22" s="79"/>
      <c r="H22" s="79"/>
      <c r="I22" s="79"/>
      <c r="J22" s="54"/>
      <c r="K22" s="55"/>
      <c r="L22" s="2"/>
      <c r="M22" s="2"/>
    </row>
    <row r="23" spans="1:13" ht="15">
      <c r="A23" s="2"/>
      <c r="B23" s="1" t="s">
        <v>139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197" t="s">
        <v>52</v>
      </c>
      <c r="C25" s="198"/>
      <c r="D25" s="198"/>
      <c r="E25" s="198"/>
      <c r="F25" s="198"/>
      <c r="G25" s="198"/>
      <c r="H25" s="198"/>
      <c r="I25" s="198"/>
      <c r="J25" s="198"/>
      <c r="K25" s="23" t="s">
        <v>53</v>
      </c>
      <c r="L25" s="2"/>
      <c r="M25" s="2"/>
    </row>
    <row r="26" spans="1:13" ht="18" customHeight="1">
      <c r="A26" s="2"/>
      <c r="B26" s="181" t="s">
        <v>57</v>
      </c>
      <c r="C26" s="182"/>
      <c r="D26" s="182"/>
      <c r="E26" s="183"/>
      <c r="F26" s="184" t="s">
        <v>32</v>
      </c>
      <c r="G26" s="186" t="s">
        <v>7</v>
      </c>
      <c r="H26" s="187"/>
      <c r="I26" s="188"/>
      <c r="J26" s="192" t="s">
        <v>19</v>
      </c>
      <c r="K26" s="168" t="s">
        <v>20</v>
      </c>
      <c r="L26" s="2"/>
      <c r="M26" s="2"/>
    </row>
    <row r="27" spans="1:13" ht="18" customHeight="1">
      <c r="A27" s="2"/>
      <c r="B27" s="110" t="s">
        <v>190</v>
      </c>
      <c r="C27" s="111" t="s">
        <v>191</v>
      </c>
      <c r="D27" s="111"/>
      <c r="E27" s="112"/>
      <c r="F27" s="185"/>
      <c r="G27" s="189"/>
      <c r="H27" s="190"/>
      <c r="I27" s="191"/>
      <c r="J27" s="193"/>
      <c r="K27" s="169"/>
      <c r="L27" s="2"/>
      <c r="M27" s="2"/>
    </row>
    <row r="28" spans="1:13" ht="18" customHeight="1">
      <c r="A28" s="2"/>
      <c r="B28" s="113">
        <v>1500</v>
      </c>
      <c r="C28" s="170" t="str">
        <f>VLOOKUP(B28,'H 8 aanwijzingen'!$A$17:$B$70,2)</f>
        <v>Te betalen nettolonen</v>
      </c>
      <c r="D28" s="171"/>
      <c r="E28" s="172"/>
      <c r="F28" s="114"/>
      <c r="G28" s="179" t="s">
        <v>227</v>
      </c>
      <c r="H28" s="180"/>
      <c r="I28" s="180"/>
      <c r="J28" s="116">
        <v>1805.17</v>
      </c>
      <c r="K28" s="116"/>
      <c r="L28" s="2"/>
      <c r="M28" s="2"/>
    </row>
    <row r="29" spans="1:13" ht="18" customHeight="1">
      <c r="A29" s="2"/>
      <c r="B29" s="113">
        <v>1050</v>
      </c>
      <c r="C29" s="170" t="str">
        <f>VLOOKUP(B29,'H 8 aanwijzingen'!$A$17:$B$70,2)</f>
        <v>Rabobank</v>
      </c>
      <c r="D29" s="171"/>
      <c r="E29" s="172"/>
      <c r="F29" s="114"/>
      <c r="G29" s="179" t="s">
        <v>227</v>
      </c>
      <c r="H29" s="180"/>
      <c r="I29" s="180"/>
      <c r="J29" s="115"/>
      <c r="K29" s="116">
        <v>1805.17</v>
      </c>
      <c r="L29" s="2"/>
      <c r="M29" s="2"/>
    </row>
    <row r="30" spans="1:13" ht="18" customHeight="1">
      <c r="A30" s="2"/>
      <c r="B30" s="113">
        <v>1520</v>
      </c>
      <c r="C30" s="170" t="str">
        <f>VLOOKUP(B30,'H 8 aanwijzingen'!$A$17:$B$70,2)</f>
        <v>Af te dragen loonheffingen</v>
      </c>
      <c r="D30" s="171"/>
      <c r="E30" s="172"/>
      <c r="F30" s="114"/>
      <c r="G30" s="176" t="s">
        <v>228</v>
      </c>
      <c r="H30" s="177"/>
      <c r="I30" s="178"/>
      <c r="J30" s="115">
        <v>1124</v>
      </c>
      <c r="K30" s="116"/>
      <c r="L30" s="2"/>
      <c r="M30" s="2"/>
    </row>
    <row r="31" spans="1:13" ht="18" customHeight="1">
      <c r="A31" s="2"/>
      <c r="B31" s="113">
        <v>1050</v>
      </c>
      <c r="C31" s="170" t="str">
        <f>VLOOKUP(B31,'H 8 aanwijzingen'!$A$17:$B$70,2)</f>
        <v>Rabobank</v>
      </c>
      <c r="D31" s="171"/>
      <c r="E31" s="172"/>
      <c r="F31" s="114"/>
      <c r="G31" s="176" t="s">
        <v>228</v>
      </c>
      <c r="H31" s="177"/>
      <c r="I31" s="178"/>
      <c r="J31" s="115"/>
      <c r="K31" s="116">
        <v>1124</v>
      </c>
      <c r="L31" s="2"/>
      <c r="M31" s="2"/>
    </row>
    <row r="32" spans="1:13" ht="18" customHeight="1">
      <c r="A32" s="2"/>
      <c r="B32" s="134">
        <v>680</v>
      </c>
      <c r="C32" s="170" t="str">
        <f>VLOOKUP(B32,'H 8 aanwijzingen'!$A$17:$B$70,2)</f>
        <v>Privé</v>
      </c>
      <c r="D32" s="171"/>
      <c r="E32" s="172"/>
      <c r="F32" s="114"/>
      <c r="G32" s="176" t="s">
        <v>229</v>
      </c>
      <c r="H32" s="177"/>
      <c r="I32" s="178"/>
      <c r="J32" s="115">
        <v>600</v>
      </c>
      <c r="K32" s="116"/>
      <c r="L32" s="2"/>
      <c r="M32" s="2"/>
    </row>
    <row r="33" spans="1:13" ht="18" customHeight="1">
      <c r="A33" s="2"/>
      <c r="B33" s="113">
        <v>1050</v>
      </c>
      <c r="C33" s="170" t="str">
        <f>VLOOKUP(B33,'H 8 aanwijzingen'!$A$17:$B$70,2)</f>
        <v>Rabobank</v>
      </c>
      <c r="D33" s="171"/>
      <c r="E33" s="172"/>
      <c r="F33" s="114"/>
      <c r="G33" s="176" t="s">
        <v>229</v>
      </c>
      <c r="H33" s="177"/>
      <c r="I33" s="178"/>
      <c r="J33" s="115"/>
      <c r="K33" s="116">
        <v>600</v>
      </c>
      <c r="L33" s="2"/>
      <c r="M33" s="2"/>
    </row>
    <row r="34" spans="1:13" ht="18" customHeight="1">
      <c r="A34" s="2"/>
      <c r="B34" s="113"/>
      <c r="C34" s="170"/>
      <c r="D34" s="171"/>
      <c r="E34" s="172"/>
      <c r="F34" s="114"/>
      <c r="G34" s="176"/>
      <c r="H34" s="177"/>
      <c r="I34" s="178"/>
      <c r="J34" s="115"/>
      <c r="K34" s="116"/>
      <c r="L34" s="2"/>
      <c r="M34" s="2"/>
    </row>
    <row r="35" spans="1:13" ht="18" customHeight="1">
      <c r="A35" s="2"/>
      <c r="B35" s="61"/>
      <c r="C35" s="11"/>
      <c r="D35" s="11"/>
      <c r="E35" s="11"/>
      <c r="F35" s="11"/>
      <c r="G35" s="62"/>
      <c r="H35" s="62"/>
      <c r="I35" s="62"/>
      <c r="J35" s="63"/>
      <c r="K35" s="63"/>
      <c r="L35" s="2"/>
      <c r="M35" s="2"/>
    </row>
    <row r="36" spans="1:13" ht="15">
      <c r="A36" s="2"/>
      <c r="B36" s="61"/>
      <c r="C36" s="11"/>
      <c r="D36" s="11"/>
      <c r="E36" s="11"/>
      <c r="F36" s="11"/>
      <c r="G36" s="62"/>
      <c r="H36" s="62"/>
      <c r="I36" s="62"/>
      <c r="J36" s="63"/>
      <c r="K36" s="63"/>
      <c r="L36" s="2"/>
      <c r="M36" s="2"/>
    </row>
    <row r="37" spans="1:13" ht="15">
      <c r="A37" s="2"/>
      <c r="B37" s="1" t="s">
        <v>140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">
      <c r="A38" s="85" t="s">
        <v>23</v>
      </c>
      <c r="B38" s="86" t="s">
        <v>141</v>
      </c>
      <c r="C38" s="87"/>
      <c r="D38" s="88"/>
      <c r="E38" s="89"/>
      <c r="F38" s="89"/>
      <c r="G38" s="89"/>
      <c r="H38" s="89"/>
      <c r="I38" s="89"/>
      <c r="J38" s="89"/>
      <c r="K38" s="2"/>
      <c r="L38" s="2"/>
      <c r="M38" s="2"/>
    </row>
    <row r="39" spans="1:13" ht="15">
      <c r="A39" s="85"/>
      <c r="B39" s="248" t="s">
        <v>142</v>
      </c>
      <c r="C39" s="249"/>
      <c r="D39" s="249"/>
      <c r="E39" s="250" t="s">
        <v>143</v>
      </c>
      <c r="F39" s="250"/>
      <c r="G39" s="250"/>
      <c r="H39" s="251" t="s">
        <v>231</v>
      </c>
      <c r="I39" s="251"/>
      <c r="J39" s="241" t="s">
        <v>144</v>
      </c>
      <c r="K39" s="242"/>
      <c r="L39" s="2"/>
      <c r="M39" s="2"/>
    </row>
    <row r="40" spans="1:13" ht="15">
      <c r="A40" s="89"/>
      <c r="B40" s="243" t="s">
        <v>56</v>
      </c>
      <c r="C40" s="244"/>
      <c r="D40" s="245"/>
      <c r="E40" s="160" t="s">
        <v>19</v>
      </c>
      <c r="F40" s="246" t="s">
        <v>20</v>
      </c>
      <c r="G40" s="247"/>
      <c r="H40" s="160" t="s">
        <v>19</v>
      </c>
      <c r="I40" s="160" t="s">
        <v>20</v>
      </c>
      <c r="J40" s="160" t="s">
        <v>19</v>
      </c>
      <c r="K40" s="160" t="s">
        <v>20</v>
      </c>
      <c r="L40" s="2"/>
      <c r="M40" s="2"/>
    </row>
    <row r="41" spans="1:13" ht="15">
      <c r="A41" s="85"/>
      <c r="B41" s="157" t="s">
        <v>145</v>
      </c>
      <c r="C41" s="216" t="s">
        <v>59</v>
      </c>
      <c r="D41" s="216"/>
      <c r="E41" s="161">
        <v>220000</v>
      </c>
      <c r="F41" s="238"/>
      <c r="G41" s="239"/>
      <c r="H41" s="162"/>
      <c r="I41" s="162"/>
      <c r="J41" s="161">
        <v>220000</v>
      </c>
      <c r="K41" s="162"/>
      <c r="L41" s="2"/>
      <c r="M41" s="2"/>
    </row>
    <row r="42" spans="1:13" ht="15">
      <c r="A42" s="85"/>
      <c r="B42" s="158" t="s">
        <v>146</v>
      </c>
      <c r="C42" s="216" t="s">
        <v>61</v>
      </c>
      <c r="D42" s="216"/>
      <c r="E42" s="161">
        <v>42000</v>
      </c>
      <c r="F42" s="238"/>
      <c r="G42" s="239"/>
      <c r="H42" s="162"/>
      <c r="I42" s="162"/>
      <c r="J42" s="161">
        <v>42000</v>
      </c>
      <c r="K42" s="162"/>
      <c r="L42" s="2"/>
      <c r="M42" s="2"/>
    </row>
    <row r="43" spans="1:13" ht="15">
      <c r="A43" s="85"/>
      <c r="B43" s="158" t="s">
        <v>147</v>
      </c>
      <c r="C43" s="216" t="s">
        <v>65</v>
      </c>
      <c r="D43" s="216"/>
      <c r="E43" s="161"/>
      <c r="F43" s="238">
        <v>172900</v>
      </c>
      <c r="G43" s="239"/>
      <c r="H43" s="162"/>
      <c r="I43" s="162"/>
      <c r="J43" s="161"/>
      <c r="K43" s="162">
        <v>137300</v>
      </c>
      <c r="L43" s="2"/>
      <c r="M43" s="2"/>
    </row>
    <row r="44" spans="1:13" ht="15">
      <c r="A44" s="85"/>
      <c r="B44" s="158" t="s">
        <v>148</v>
      </c>
      <c r="C44" s="216" t="s">
        <v>66</v>
      </c>
      <c r="D44" s="216"/>
      <c r="E44" s="161">
        <v>22000</v>
      </c>
      <c r="F44" s="238"/>
      <c r="G44" s="239"/>
      <c r="H44" s="162"/>
      <c r="I44" s="162"/>
      <c r="J44" s="161"/>
      <c r="K44" s="162"/>
      <c r="L44" s="2"/>
      <c r="M44" s="2"/>
    </row>
    <row r="45" spans="1:13" ht="15">
      <c r="A45" s="85"/>
      <c r="B45" s="158" t="s">
        <v>149</v>
      </c>
      <c r="C45" s="216" t="s">
        <v>67</v>
      </c>
      <c r="D45" s="216"/>
      <c r="E45" s="161"/>
      <c r="F45" s="238">
        <v>190000</v>
      </c>
      <c r="G45" s="239"/>
      <c r="H45" s="162"/>
      <c r="I45" s="162"/>
      <c r="J45" s="161"/>
      <c r="K45" s="162">
        <v>190000</v>
      </c>
      <c r="L45" s="2"/>
      <c r="M45" s="2"/>
    </row>
    <row r="46" spans="1:13" ht="15">
      <c r="A46" s="85"/>
      <c r="B46" s="159">
        <v>1000</v>
      </c>
      <c r="C46" s="216" t="s">
        <v>68</v>
      </c>
      <c r="D46" s="216"/>
      <c r="E46" s="161">
        <v>500</v>
      </c>
      <c r="F46" s="238"/>
      <c r="G46" s="239"/>
      <c r="H46" s="162"/>
      <c r="I46" s="162"/>
      <c r="J46" s="161">
        <v>500</v>
      </c>
      <c r="K46" s="162"/>
      <c r="L46" s="2"/>
      <c r="M46" s="2"/>
    </row>
    <row r="47" spans="1:13" ht="15">
      <c r="A47" s="85"/>
      <c r="B47" s="159">
        <v>1050</v>
      </c>
      <c r="C47" s="216" t="s">
        <v>69</v>
      </c>
      <c r="D47" s="216"/>
      <c r="E47" s="161">
        <v>21000</v>
      </c>
      <c r="F47" s="238"/>
      <c r="G47" s="239"/>
      <c r="H47" s="162"/>
      <c r="I47" s="162"/>
      <c r="J47" s="161">
        <v>21000</v>
      </c>
      <c r="K47" s="162"/>
      <c r="L47" s="2"/>
      <c r="M47" s="2"/>
    </row>
    <row r="48" spans="1:13" ht="15">
      <c r="A48" s="85"/>
      <c r="B48" s="159">
        <v>1100</v>
      </c>
      <c r="C48" s="216" t="s">
        <v>73</v>
      </c>
      <c r="D48" s="216"/>
      <c r="E48" s="161">
        <v>23000</v>
      </c>
      <c r="F48" s="238"/>
      <c r="G48" s="239"/>
      <c r="H48" s="162"/>
      <c r="I48" s="162"/>
      <c r="J48" s="161">
        <v>23000</v>
      </c>
      <c r="K48" s="162"/>
      <c r="L48" s="2"/>
      <c r="M48" s="2"/>
    </row>
    <row r="49" spans="1:13" ht="15">
      <c r="A49" s="85"/>
      <c r="B49" s="159">
        <v>1400</v>
      </c>
      <c r="C49" s="216" t="s">
        <v>79</v>
      </c>
      <c r="D49" s="216"/>
      <c r="E49" s="161"/>
      <c r="F49" s="238">
        <v>44000</v>
      </c>
      <c r="G49" s="239"/>
      <c r="H49" s="162"/>
      <c r="I49" s="162"/>
      <c r="J49" s="161"/>
      <c r="K49" s="162">
        <v>44000</v>
      </c>
      <c r="L49" s="2"/>
      <c r="M49" s="2"/>
    </row>
    <row r="50" spans="1:13" ht="15">
      <c r="A50" s="85"/>
      <c r="B50" s="159">
        <v>1520</v>
      </c>
      <c r="C50" s="216" t="s">
        <v>150</v>
      </c>
      <c r="D50" s="216"/>
      <c r="E50" s="161"/>
      <c r="F50" s="238">
        <v>1200</v>
      </c>
      <c r="G50" s="239"/>
      <c r="H50" s="162"/>
      <c r="I50" s="162"/>
      <c r="J50" s="161"/>
      <c r="K50" s="162">
        <v>1200</v>
      </c>
      <c r="L50" s="2"/>
      <c r="M50" s="2"/>
    </row>
    <row r="51" spans="1:13" ht="15">
      <c r="A51" s="85"/>
      <c r="B51" s="159">
        <v>3000</v>
      </c>
      <c r="C51" s="216" t="s">
        <v>87</v>
      </c>
      <c r="D51" s="216"/>
      <c r="E51" s="161">
        <v>66000</v>
      </c>
      <c r="F51" s="238"/>
      <c r="G51" s="239"/>
      <c r="H51" s="162"/>
      <c r="I51" s="162"/>
      <c r="J51" s="161">
        <v>66000</v>
      </c>
      <c r="K51" s="162"/>
      <c r="L51" s="2"/>
      <c r="M51" s="2"/>
    </row>
    <row r="52" spans="1:13" ht="15">
      <c r="A52" s="85"/>
      <c r="B52" s="159">
        <v>4000</v>
      </c>
      <c r="C52" s="216" t="s">
        <v>88</v>
      </c>
      <c r="D52" s="216"/>
      <c r="E52" s="161">
        <v>24000</v>
      </c>
      <c r="F52" s="238"/>
      <c r="G52" s="239"/>
      <c r="H52" s="161">
        <v>24000</v>
      </c>
      <c r="I52" s="162"/>
      <c r="J52" s="162"/>
      <c r="K52" s="162"/>
      <c r="L52" s="2"/>
      <c r="M52" s="2"/>
    </row>
    <row r="53" spans="1:13" ht="15">
      <c r="A53" s="85"/>
      <c r="B53" s="159">
        <v>4250</v>
      </c>
      <c r="C53" s="216" t="s">
        <v>94</v>
      </c>
      <c r="D53" s="216"/>
      <c r="E53" s="161">
        <v>6000</v>
      </c>
      <c r="F53" s="238"/>
      <c r="G53" s="239"/>
      <c r="H53" s="161">
        <v>6000</v>
      </c>
      <c r="I53" s="162"/>
      <c r="J53" s="162"/>
      <c r="K53" s="162"/>
      <c r="L53" s="2"/>
      <c r="M53" s="2"/>
    </row>
    <row r="54" spans="1:13" ht="15">
      <c r="A54" s="85"/>
      <c r="B54" s="159">
        <v>4650</v>
      </c>
      <c r="C54" s="216" t="s">
        <v>99</v>
      </c>
      <c r="D54" s="216"/>
      <c r="E54" s="161">
        <v>5000</v>
      </c>
      <c r="F54" s="238"/>
      <c r="G54" s="239"/>
      <c r="H54" s="161">
        <v>5000</v>
      </c>
      <c r="I54" s="162"/>
      <c r="J54" s="162"/>
      <c r="K54" s="162"/>
      <c r="L54" s="2"/>
      <c r="M54" s="2"/>
    </row>
    <row r="55" spans="1:13" ht="15">
      <c r="A55" s="85"/>
      <c r="B55" s="159">
        <v>4700</v>
      </c>
      <c r="C55" s="216" t="s">
        <v>109</v>
      </c>
      <c r="D55" s="216"/>
      <c r="E55" s="161">
        <v>8600</v>
      </c>
      <c r="F55" s="238"/>
      <c r="G55" s="239"/>
      <c r="H55" s="161">
        <v>8600</v>
      </c>
      <c r="I55" s="162"/>
      <c r="J55" s="162"/>
      <c r="K55" s="162"/>
      <c r="L55" s="2"/>
      <c r="M55" s="2"/>
    </row>
    <row r="56" spans="1:13" ht="15">
      <c r="A56" s="85"/>
      <c r="B56" s="159">
        <v>7000</v>
      </c>
      <c r="C56" s="216" t="s">
        <v>151</v>
      </c>
      <c r="D56" s="216"/>
      <c r="E56" s="161">
        <v>150000</v>
      </c>
      <c r="F56" s="238"/>
      <c r="G56" s="239"/>
      <c r="H56" s="161">
        <v>150000</v>
      </c>
      <c r="I56" s="162"/>
      <c r="J56" s="162"/>
      <c r="K56" s="162"/>
      <c r="L56" s="2"/>
      <c r="M56" s="2"/>
    </row>
    <row r="57" spans="1:13" ht="15">
      <c r="A57" s="85"/>
      <c r="B57" s="159">
        <v>8400</v>
      </c>
      <c r="C57" s="216" t="s">
        <v>230</v>
      </c>
      <c r="D57" s="216"/>
      <c r="E57" s="161"/>
      <c r="F57" s="238">
        <v>180000</v>
      </c>
      <c r="G57" s="239"/>
      <c r="H57" s="162"/>
      <c r="I57" s="162">
        <v>180000</v>
      </c>
      <c r="J57" s="162"/>
      <c r="K57" s="162"/>
      <c r="L57" s="2"/>
      <c r="M57" s="2"/>
    </row>
    <row r="58" spans="1:13" ht="15.4" thickBot="1">
      <c r="A58" s="85"/>
      <c r="B58" s="159">
        <v>9900</v>
      </c>
      <c r="C58" s="216" t="s">
        <v>152</v>
      </c>
      <c r="D58" s="216"/>
      <c r="E58" s="163"/>
      <c r="F58" s="234"/>
      <c r="G58" s="235"/>
      <c r="H58" s="164"/>
      <c r="I58" s="164">
        <v>13600</v>
      </c>
      <c r="J58" s="164"/>
      <c r="K58" s="164"/>
      <c r="L58" s="2"/>
      <c r="M58" s="2"/>
    </row>
    <row r="59" spans="1:13" ht="15">
      <c r="A59" s="85"/>
      <c r="B59" s="90"/>
      <c r="C59" s="2"/>
      <c r="D59" s="2"/>
      <c r="E59" s="165">
        <f>SUM(E41:E58)</f>
        <v>588100</v>
      </c>
      <c r="F59" s="236">
        <f>SUM(F41:G58)</f>
        <v>588100</v>
      </c>
      <c r="G59" s="237"/>
      <c r="H59" s="166">
        <f>SUM(H41:H58)</f>
        <v>193600</v>
      </c>
      <c r="I59" s="166">
        <f t="shared" ref="I59:K59" si="0">SUM(I41:I58)</f>
        <v>193600</v>
      </c>
      <c r="J59" s="166">
        <f t="shared" si="0"/>
        <v>372500</v>
      </c>
      <c r="K59" s="165">
        <f t="shared" si="0"/>
        <v>372500</v>
      </c>
      <c r="L59" s="2"/>
      <c r="M59" s="2"/>
    </row>
    <row r="60" spans="1:13" ht="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">
      <c r="A61" s="2" t="s">
        <v>29</v>
      </c>
      <c r="B61" s="2" t="s">
        <v>153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8" customHeight="1">
      <c r="A62" s="2"/>
      <c r="B62" s="232" t="s">
        <v>174</v>
      </c>
      <c r="C62" s="200"/>
      <c r="D62" s="233"/>
      <c r="E62" s="91">
        <v>172900</v>
      </c>
      <c r="F62" s="82"/>
      <c r="G62" s="2"/>
      <c r="H62" s="2"/>
      <c r="I62" s="2"/>
      <c r="J62" s="2"/>
      <c r="K62" s="2"/>
      <c r="L62" s="2"/>
      <c r="M62" s="2"/>
    </row>
    <row r="63" spans="1:13" ht="18" customHeight="1">
      <c r="A63" s="2"/>
      <c r="B63" s="232" t="s">
        <v>66</v>
      </c>
      <c r="C63" s="200"/>
      <c r="D63" s="233"/>
      <c r="E63" s="91">
        <v>22000</v>
      </c>
      <c r="F63" s="82" t="s">
        <v>175</v>
      </c>
      <c r="G63" s="2"/>
      <c r="H63" s="2"/>
      <c r="I63" s="2"/>
      <c r="J63" s="2"/>
      <c r="K63" s="2"/>
      <c r="L63" s="2"/>
      <c r="M63" s="2"/>
    </row>
    <row r="64" spans="1:13" ht="18" customHeight="1" thickBot="1">
      <c r="A64" s="2"/>
      <c r="B64" s="232" t="s">
        <v>152</v>
      </c>
      <c r="C64" s="200"/>
      <c r="D64" s="233"/>
      <c r="E64" s="156">
        <v>13600</v>
      </c>
      <c r="F64" s="82" t="s">
        <v>175</v>
      </c>
      <c r="G64" s="2"/>
      <c r="H64" s="2"/>
      <c r="I64" s="2"/>
      <c r="J64" s="2"/>
      <c r="K64" s="2"/>
      <c r="L64" s="2"/>
      <c r="M64" s="2"/>
    </row>
    <row r="65" spans="1:13" ht="18" customHeight="1">
      <c r="A65" s="2"/>
      <c r="B65" s="232" t="s">
        <v>176</v>
      </c>
      <c r="C65" s="200"/>
      <c r="D65" s="233"/>
      <c r="E65" s="155">
        <v>137300</v>
      </c>
      <c r="F65" s="82"/>
      <c r="G65" s="2"/>
      <c r="H65" s="2"/>
      <c r="I65" s="2"/>
      <c r="J65" s="2"/>
      <c r="K65" s="2"/>
      <c r="L65" s="2"/>
      <c r="M65" s="2"/>
    </row>
    <row r="66" spans="1:13" ht="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">
      <c r="A68" s="2"/>
      <c r="B68" s="1" t="s">
        <v>154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">
      <c r="A69" s="2"/>
      <c r="B69" s="2" t="s">
        <v>50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8" customHeight="1">
      <c r="A70" s="2"/>
      <c r="B70" s="197" t="s">
        <v>52</v>
      </c>
      <c r="C70" s="198"/>
      <c r="D70" s="198"/>
      <c r="E70" s="198"/>
      <c r="F70" s="198"/>
      <c r="G70" s="198"/>
      <c r="H70" s="198"/>
      <c r="I70" s="198"/>
      <c r="J70" s="198"/>
      <c r="K70" s="23" t="s">
        <v>53</v>
      </c>
      <c r="L70" s="2"/>
      <c r="M70" s="2"/>
    </row>
    <row r="71" spans="1:13" ht="18" customHeight="1">
      <c r="A71" s="2"/>
      <c r="B71" s="181" t="s">
        <v>57</v>
      </c>
      <c r="C71" s="182"/>
      <c r="D71" s="182"/>
      <c r="E71" s="183"/>
      <c r="F71" s="184" t="s">
        <v>32</v>
      </c>
      <c r="G71" s="186" t="s">
        <v>7</v>
      </c>
      <c r="H71" s="187"/>
      <c r="I71" s="188"/>
      <c r="J71" s="192" t="s">
        <v>19</v>
      </c>
      <c r="K71" s="168" t="s">
        <v>20</v>
      </c>
      <c r="L71" s="2"/>
      <c r="M71" s="2"/>
    </row>
    <row r="72" spans="1:13" ht="18" customHeight="1">
      <c r="A72" s="2"/>
      <c r="B72" s="110" t="s">
        <v>190</v>
      </c>
      <c r="C72" s="111" t="s">
        <v>191</v>
      </c>
      <c r="D72" s="111"/>
      <c r="E72" s="112"/>
      <c r="F72" s="185"/>
      <c r="G72" s="189"/>
      <c r="H72" s="190"/>
      <c r="I72" s="191"/>
      <c r="J72" s="222"/>
      <c r="K72" s="221"/>
      <c r="L72" s="2"/>
      <c r="M72" s="2"/>
    </row>
    <row r="73" spans="1:13" ht="18" customHeight="1">
      <c r="A73" s="2"/>
      <c r="B73" s="134">
        <v>680</v>
      </c>
      <c r="C73" s="170" t="str">
        <f>VLOOKUP(B73,'H 8 aanwijzingen'!$A$17:$B$70,2)</f>
        <v>Privé</v>
      </c>
      <c r="D73" s="171"/>
      <c r="E73" s="172"/>
      <c r="F73" s="114"/>
      <c r="G73" s="179" t="s">
        <v>167</v>
      </c>
      <c r="H73" s="180"/>
      <c r="I73" s="180"/>
      <c r="J73" s="153">
        <v>2200</v>
      </c>
      <c r="K73" s="153"/>
      <c r="L73" s="2"/>
      <c r="M73" s="2"/>
    </row>
    <row r="74" spans="1:13" ht="18" customHeight="1">
      <c r="A74" s="2"/>
      <c r="B74" s="134">
        <v>1050</v>
      </c>
      <c r="C74" s="170" t="str">
        <f>VLOOKUP(B74,'H 8 aanwijzingen'!$A$17:$B$70,2)</f>
        <v>Rabobank</v>
      </c>
      <c r="D74" s="171"/>
      <c r="E74" s="172"/>
      <c r="F74" s="114"/>
      <c r="G74" s="179" t="s">
        <v>167</v>
      </c>
      <c r="H74" s="180"/>
      <c r="I74" s="180"/>
      <c r="J74" s="153"/>
      <c r="K74" s="153">
        <v>2200</v>
      </c>
      <c r="L74" s="2"/>
      <c r="M74" s="2"/>
    </row>
    <row r="75" spans="1:13" ht="18" customHeight="1">
      <c r="A75" s="2"/>
      <c r="B75" s="134">
        <v>680</v>
      </c>
      <c r="C75" s="170" t="str">
        <f>VLOOKUP(B75,'H 8 aanwijzingen'!$A$17:$B$70,2)</f>
        <v>Privé</v>
      </c>
      <c r="D75" s="171"/>
      <c r="E75" s="172"/>
      <c r="F75" s="114"/>
      <c r="G75" s="176" t="s">
        <v>229</v>
      </c>
      <c r="H75" s="177"/>
      <c r="I75" s="178"/>
      <c r="J75" s="153">
        <v>550</v>
      </c>
      <c r="K75" s="153"/>
      <c r="L75" s="2"/>
      <c r="M75" s="2"/>
    </row>
    <row r="76" spans="1:13" ht="18" customHeight="1">
      <c r="A76" s="2"/>
      <c r="B76" s="134">
        <v>1050</v>
      </c>
      <c r="C76" s="170" t="str">
        <f>VLOOKUP(B76,'H 8 aanwijzingen'!$A$17:$B$70,2)</f>
        <v>Rabobank</v>
      </c>
      <c r="D76" s="171"/>
      <c r="E76" s="172"/>
      <c r="F76" s="114"/>
      <c r="G76" s="176" t="s">
        <v>229</v>
      </c>
      <c r="H76" s="177"/>
      <c r="I76" s="178"/>
      <c r="J76" s="153"/>
      <c r="K76" s="153">
        <v>550</v>
      </c>
      <c r="L76" s="2"/>
      <c r="M76" s="2"/>
    </row>
    <row r="77" spans="1:13" ht="18" customHeight="1">
      <c r="A77" s="2"/>
      <c r="B77" s="134"/>
      <c r="C77" s="170"/>
      <c r="D77" s="171"/>
      <c r="E77" s="172"/>
      <c r="F77" s="114"/>
      <c r="G77" s="176"/>
      <c r="H77" s="177"/>
      <c r="I77" s="178"/>
      <c r="J77" s="153"/>
      <c r="K77" s="153"/>
      <c r="L77" s="2"/>
      <c r="M77" s="2"/>
    </row>
    <row r="78" spans="1:13" ht="18" customHeight="1">
      <c r="A78" s="2"/>
      <c r="B78" s="134"/>
      <c r="C78" s="170"/>
      <c r="D78" s="171"/>
      <c r="E78" s="172"/>
      <c r="F78" s="114"/>
      <c r="G78" s="176"/>
      <c r="H78" s="177"/>
      <c r="I78" s="178"/>
      <c r="J78" s="153"/>
      <c r="K78" s="153"/>
      <c r="L78" s="2"/>
      <c r="M78" s="2"/>
    </row>
    <row r="79" spans="1:13" ht="18" customHeight="1">
      <c r="A79" s="2"/>
      <c r="B79" s="134"/>
      <c r="C79" s="170"/>
      <c r="D79" s="171"/>
      <c r="E79" s="172"/>
      <c r="F79" s="114"/>
      <c r="G79" s="176"/>
      <c r="H79" s="177"/>
      <c r="I79" s="178"/>
      <c r="J79" s="153"/>
      <c r="K79" s="153"/>
      <c r="L79" s="2"/>
      <c r="M79" s="2"/>
    </row>
    <row r="80" spans="1:13" ht="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</sheetData>
  <mergeCells count="111">
    <mergeCell ref="B5:J5"/>
    <mergeCell ref="G8:I8"/>
    <mergeCell ref="G9:I9"/>
    <mergeCell ref="B15:J15"/>
    <mergeCell ref="J16:J17"/>
    <mergeCell ref="B25:J25"/>
    <mergeCell ref="G28:I28"/>
    <mergeCell ref="B26:E26"/>
    <mergeCell ref="F26:F27"/>
    <mergeCell ref="G26:I27"/>
    <mergeCell ref="J26:J27"/>
    <mergeCell ref="G18:I18"/>
    <mergeCell ref="B16:E16"/>
    <mergeCell ref="F16:F17"/>
    <mergeCell ref="G16:I17"/>
    <mergeCell ref="J39:K39"/>
    <mergeCell ref="B40:D40"/>
    <mergeCell ref="F40:G40"/>
    <mergeCell ref="C41:D41"/>
    <mergeCell ref="F41:G41"/>
    <mergeCell ref="C42:D42"/>
    <mergeCell ref="F42:G42"/>
    <mergeCell ref="G29:I29"/>
    <mergeCell ref="G31:I31"/>
    <mergeCell ref="G32:I32"/>
    <mergeCell ref="G33:I33"/>
    <mergeCell ref="B39:D39"/>
    <mergeCell ref="E39:G39"/>
    <mergeCell ref="H39:I39"/>
    <mergeCell ref="C32:E32"/>
    <mergeCell ref="C33:E33"/>
    <mergeCell ref="C34:E34"/>
    <mergeCell ref="C46:D46"/>
    <mergeCell ref="F46:G46"/>
    <mergeCell ref="C47:D47"/>
    <mergeCell ref="F47:G47"/>
    <mergeCell ref="C48:D48"/>
    <mergeCell ref="F48:G48"/>
    <mergeCell ref="C43:D43"/>
    <mergeCell ref="F43:G43"/>
    <mergeCell ref="C44:D44"/>
    <mergeCell ref="F44:G44"/>
    <mergeCell ref="C45:D45"/>
    <mergeCell ref="F45:G45"/>
    <mergeCell ref="C53:D53"/>
    <mergeCell ref="F53:G53"/>
    <mergeCell ref="C54:D54"/>
    <mergeCell ref="F54:G54"/>
    <mergeCell ref="C49:D49"/>
    <mergeCell ref="F49:G49"/>
    <mergeCell ref="C50:D50"/>
    <mergeCell ref="F50:G50"/>
    <mergeCell ref="C51:D51"/>
    <mergeCell ref="F51:G51"/>
    <mergeCell ref="K16:K17"/>
    <mergeCell ref="C18:E18"/>
    <mergeCell ref="C19:E19"/>
    <mergeCell ref="G19:I19"/>
    <mergeCell ref="C20:E20"/>
    <mergeCell ref="G20:I20"/>
    <mergeCell ref="G79:I79"/>
    <mergeCell ref="B6:E6"/>
    <mergeCell ref="F6:F7"/>
    <mergeCell ref="G6:I7"/>
    <mergeCell ref="J6:J7"/>
    <mergeCell ref="K6:K7"/>
    <mergeCell ref="C8:E8"/>
    <mergeCell ref="C9:E9"/>
    <mergeCell ref="C10:E10"/>
    <mergeCell ref="G10:I10"/>
    <mergeCell ref="G73:I73"/>
    <mergeCell ref="G74:I74"/>
    <mergeCell ref="G75:I75"/>
    <mergeCell ref="G78:I78"/>
    <mergeCell ref="B65:D65"/>
    <mergeCell ref="B70:J70"/>
    <mergeCell ref="C58:D58"/>
    <mergeCell ref="G34:I34"/>
    <mergeCell ref="B71:E71"/>
    <mergeCell ref="F71:F72"/>
    <mergeCell ref="G71:I72"/>
    <mergeCell ref="J71:J72"/>
    <mergeCell ref="K71:K72"/>
    <mergeCell ref="K26:K27"/>
    <mergeCell ref="C28:E28"/>
    <mergeCell ref="C29:E29"/>
    <mergeCell ref="C30:E30"/>
    <mergeCell ref="G30:I30"/>
    <mergeCell ref="C31:E31"/>
    <mergeCell ref="F58:G58"/>
    <mergeCell ref="F59:G59"/>
    <mergeCell ref="B62:D62"/>
    <mergeCell ref="B63:D63"/>
    <mergeCell ref="B64:D64"/>
    <mergeCell ref="C55:D55"/>
    <mergeCell ref="F55:G55"/>
    <mergeCell ref="C56:D56"/>
    <mergeCell ref="F56:G56"/>
    <mergeCell ref="C57:D57"/>
    <mergeCell ref="F57:G57"/>
    <mergeCell ref="C52:D52"/>
    <mergeCell ref="F52:G52"/>
    <mergeCell ref="C78:E78"/>
    <mergeCell ref="C79:E79"/>
    <mergeCell ref="C73:E73"/>
    <mergeCell ref="C74:E74"/>
    <mergeCell ref="C75:E75"/>
    <mergeCell ref="C76:E76"/>
    <mergeCell ref="G76:I76"/>
    <mergeCell ref="C77:E77"/>
    <mergeCell ref="G77:I77"/>
  </mergeCells>
  <pageMargins left="0.7" right="0.7" top="0.75" bottom="0.75" header="0.3" footer="0.3"/>
  <ignoredErrors>
    <ignoredError sqref="B41:B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H 8 Inhoudsopgave</vt:lpstr>
      <vt:lpstr>H 8 aanwijzingen</vt:lpstr>
      <vt:lpstr>8.1 - 8.4</vt:lpstr>
      <vt:lpstr>8.5 - 8.12</vt:lpstr>
      <vt:lpstr>8.13 - 8.17</vt:lpstr>
      <vt:lpstr>'8.1 - 8.4'!Afdrukbereik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2024-01-12T12:31:42Z</dcterms:modified>
</cp:coreProperties>
</file>