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PDB BA 4e druk herzien/"/>
    </mc:Choice>
  </mc:AlternateContent>
  <xr:revisionPtr revIDLastSave="43" documentId="8_{897098D5-0316-41BE-8E70-237A83FC8466}" xr6:coauthVersionLast="47" xr6:coauthVersionMax="47" xr10:uidLastSave="{73999D26-0436-4696-AB18-309A220D84AA}"/>
  <bookViews>
    <workbookView xWindow="22932" yWindow="-108" windowWidth="23256" windowHeight="12576" xr2:uid="{5D587E09-814F-4BAA-A382-6AB82BB63DFF}"/>
  </bookViews>
  <sheets>
    <sheet name="H 7 Inhoudsopgave" sheetId="8" r:id="rId1"/>
    <sheet name="7.1 - 7.2" sheetId="37" r:id="rId2"/>
    <sheet name="7.3 - 7.4" sheetId="38" r:id="rId3"/>
    <sheet name="7.5 - 7.8" sheetId="39" r:id="rId4"/>
    <sheet name="7.9 - 7.13" sheetId="40" r:id="rId5"/>
    <sheet name="H 3 aanwijzingen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37" l="1"/>
  <c r="F89" i="37"/>
  <c r="J86" i="37"/>
  <c r="I86" i="37"/>
  <c r="J71" i="37"/>
  <c r="I71" i="37"/>
  <c r="J56" i="37"/>
  <c r="I56" i="37"/>
  <c r="J30" i="37"/>
  <c r="F18" i="37"/>
  <c r="D36" i="40"/>
  <c r="D37" i="40" s="1"/>
  <c r="D24" i="40"/>
  <c r="D17" i="40"/>
  <c r="D14" i="40"/>
  <c r="D6" i="40"/>
  <c r="D7" i="40" s="1"/>
  <c r="G86" i="39"/>
  <c r="G69" i="39"/>
  <c r="G57" i="39"/>
  <c r="G59" i="39" s="1"/>
  <c r="G61" i="39" s="1"/>
  <c r="J49" i="39"/>
  <c r="J48" i="39"/>
  <c r="J47" i="39"/>
  <c r="H47" i="39"/>
  <c r="H48" i="39" s="1"/>
  <c r="H49" i="39" s="1"/>
  <c r="C47" i="39"/>
  <c r="C49" i="39" s="1"/>
  <c r="J46" i="39"/>
  <c r="G27" i="39"/>
  <c r="G29" i="39" s="1"/>
  <c r="G25" i="39"/>
  <c r="J18" i="39"/>
  <c r="J17" i="39"/>
  <c r="J16" i="39"/>
  <c r="H16" i="39"/>
  <c r="H17" i="39" s="1"/>
  <c r="H18" i="39" s="1"/>
  <c r="J15" i="39"/>
  <c r="D39" i="38"/>
  <c r="F33" i="38"/>
  <c r="F34" i="38" s="1"/>
  <c r="G29" i="38"/>
  <c r="J10" i="39" l="1"/>
  <c r="J41" i="39"/>
  <c r="F91" i="37"/>
</calcChain>
</file>

<file path=xl/sharedStrings.xml><?xml version="1.0" encoding="utf-8"?>
<sst xmlns="http://schemas.openxmlformats.org/spreadsheetml/2006/main" count="682" uniqueCount="270">
  <si>
    <t>Dagboek</t>
  </si>
  <si>
    <t>Factuurdatum</t>
  </si>
  <si>
    <t>Btw-code</t>
  </si>
  <si>
    <t>Bedrag btw</t>
  </si>
  <si>
    <t>Uw referentie</t>
  </si>
  <si>
    <t>Omschrijving</t>
  </si>
  <si>
    <t>Bedrag</t>
  </si>
  <si>
    <t>EUR</t>
  </si>
  <si>
    <t>Boekstukregel</t>
  </si>
  <si>
    <t>Datum</t>
  </si>
  <si>
    <t>Debet</t>
  </si>
  <si>
    <t>Credit</t>
  </si>
  <si>
    <t>a</t>
  </si>
  <si>
    <t>c</t>
  </si>
  <si>
    <t>d</t>
  </si>
  <si>
    <t>Percen-tage</t>
  </si>
  <si>
    <t>b</t>
  </si>
  <si>
    <t>Boekstuk nr.</t>
  </si>
  <si>
    <t>Subadmi- nistratie</t>
  </si>
  <si>
    <t>Betalingsconditie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</si>
  <si>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</si>
  <si>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</si>
  <si>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</si>
  <si>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</si>
  <si>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</si>
  <si>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</si>
  <si>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</si>
  <si>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</si>
  <si>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</si>
  <si>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</si>
  <si>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</si>
  <si>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</si>
  <si>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</si>
  <si>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</si>
  <si>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</si>
  <si>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</si>
  <si>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</si>
  <si>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</si>
  <si>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</si>
  <si>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</si>
  <si>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</si>
  <si>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</si>
  <si>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</si>
  <si>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</si>
  <si>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</si>
  <si>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</si>
  <si>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</si>
  <si>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</si>
  <si>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</si>
  <si>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</si>
  <si>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</si>
  <si>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</si>
  <si>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</si>
  <si>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</si>
  <si>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</si>
  <si>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</si>
  <si>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</si>
  <si>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</si>
  <si>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</si>
  <si>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</si>
  <si>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</si>
  <si>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</si>
  <si>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</si>
  <si>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</si>
  <si>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</si>
  <si>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</si>
  <si>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</si>
  <si>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</si>
  <si>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</si>
  <si>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</si>
  <si>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</si>
  <si>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</si>
  <si>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</si>
  <si>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</si>
  <si>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</si>
  <si>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</si>
  <si>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</si>
  <si>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</si>
  <si>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</si>
  <si>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</si>
  <si>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</si>
  <si>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</si>
  <si>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</si>
  <si>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</si>
  <si>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</si>
  <si>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</si>
  <si>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</si>
  <si>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</si>
  <si>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</si>
  <si>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</si>
  <si>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</si>
  <si>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</si>
  <si>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</si>
  <si>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</si>
  <si>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</si>
  <si>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</si>
  <si>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</si>
  <si>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</si>
  <si>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</si>
  <si>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</si>
  <si>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</si>
  <si>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</si>
  <si>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</si>
  <si>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</si>
  <si>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</si>
  <si>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</si>
  <si>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</si>
  <si>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</si>
  <si>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</si>
  <si>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</si>
  <si>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</si>
  <si>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</si>
  <si>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</si>
  <si>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e</t>
  </si>
  <si>
    <t>Extra grootboekrekeningen</t>
  </si>
  <si>
    <t>alleen te gebruiken als dit nummer bij de opgave staat aangegeven</t>
  </si>
  <si>
    <t>Hoofdstuk 2 Vaste verrekenprijs</t>
  </si>
  <si>
    <t xml:space="preserve"> EUR</t>
  </si>
  <si>
    <t>Te verzenden creditnota's</t>
  </si>
  <si>
    <t>Retour te ontvangen goederen</t>
  </si>
  <si>
    <t>Journaliseer memoriaalbon 2022-066.</t>
  </si>
  <si>
    <t>De omschrijving hoeft niet exact hetzelfde te zijn als in de uitwerking</t>
  </si>
  <si>
    <t>De volgorde van de boeking maakt niet uit</t>
  </si>
  <si>
    <t>01</t>
  </si>
  <si>
    <t>excl./hoog</t>
  </si>
  <si>
    <t>Nog te ontvangen 2e hands fietsen</t>
  </si>
  <si>
    <t>Pensioenpremies</t>
  </si>
  <si>
    <t>Uitwerking PDB BA 4e druk herzien</t>
  </si>
  <si>
    <t>excl./incl. hoog/laag</t>
  </si>
  <si>
    <t>Grootboek- rekening</t>
  </si>
  <si>
    <t>2022-066</t>
  </si>
  <si>
    <t>Leverancier</t>
  </si>
  <si>
    <t>Boekjaar/periode</t>
  </si>
  <si>
    <t>Boekstuknummer</t>
  </si>
  <si>
    <t>Vervaldatum</t>
  </si>
  <si>
    <t>TEKA</t>
  </si>
  <si>
    <t>Bytres</t>
  </si>
  <si>
    <t>2022-098</t>
  </si>
  <si>
    <t>totaal</t>
  </si>
  <si>
    <t>f</t>
  </si>
  <si>
    <t>naar winst-en-verliesrekening</t>
  </si>
  <si>
    <t>g</t>
  </si>
  <si>
    <t>naar balans</t>
  </si>
  <si>
    <t>2022-042</t>
  </si>
  <si>
    <t>2022-158</t>
  </si>
  <si>
    <t>1400</t>
  </si>
  <si>
    <t>1600</t>
  </si>
  <si>
    <t>1100</t>
  </si>
  <si>
    <t>Opgave 7.1</t>
  </si>
  <si>
    <t>Journaliseer voor HERO de ontvangen inkoopfactuur van Computech.</t>
  </si>
  <si>
    <t xml:space="preserve">Journaal                                                                                                                                                                                             </t>
  </si>
  <si>
    <t>2022-358</t>
  </si>
  <si>
    <t>0300</t>
  </si>
  <si>
    <t>Computersysteem APFG</t>
  </si>
  <si>
    <t>Computech</t>
  </si>
  <si>
    <t>Journaliseer memoriaal bon 2022-236.</t>
  </si>
  <si>
    <t>2022-236</t>
  </si>
  <si>
    <t>0310</t>
  </si>
  <si>
    <t>Wat is het bedrag van de boekwaarde van Computerconfiguratie W90X80 op 31 december 2022?</t>
  </si>
  <si>
    <t>Boekwaarde 31-12-2022</t>
  </si>
  <si>
    <t>Opgave 7.2</t>
  </si>
  <si>
    <t>Verwerk voor Chair de ontvangen inkoopfactuur van TEKA in het inkoopboek.</t>
  </si>
  <si>
    <t>Invoerscherm inkoopfactuur</t>
  </si>
  <si>
    <t>2022 / 5</t>
  </si>
  <si>
    <t>W90X80</t>
  </si>
  <si>
    <t>Grootboek-  rekening</t>
  </si>
  <si>
    <t>0350</t>
  </si>
  <si>
    <t>computerconfiguratie W90X80</t>
  </si>
  <si>
    <t>Journaliseer voor Chair de inkoopfactuur van TEKA.</t>
  </si>
  <si>
    <t>Computerconfiguratie W90X80</t>
  </si>
  <si>
    <t>Journaliseer memoriaalbon 2022-036.</t>
  </si>
  <si>
    <t>2022-036</t>
  </si>
  <si>
    <t>0360</t>
  </si>
  <si>
    <t>Stel de grootboekrekening 0350 Computers samen over de periode mei - december 2022. Sluit de grootboekrekening ook af.</t>
  </si>
  <si>
    <t xml:space="preserve">0350 Computers                                                                                                                                                               </t>
  </si>
  <si>
    <t>2022-032</t>
  </si>
  <si>
    <t xml:space="preserve">Stel de grootboekrekening 0360 Cumulatieve afschrijving computers samen over de periode mei - december 2022. </t>
  </si>
  <si>
    <t>Sluit de grootboekrekening ook af.</t>
  </si>
  <si>
    <t xml:space="preserve">0360 Cumulatieve afschrijving computers                                                                                                                        </t>
  </si>
  <si>
    <t>….........</t>
  </si>
  <si>
    <t xml:space="preserve">Stel de grootboekrekening 4100 Afschrijvingskosten vaste activa samen over de periode mei - december 2022. </t>
  </si>
  <si>
    <t xml:space="preserve">4100 Afschrijvingskosten vaste activa                                                                                                                              </t>
  </si>
  <si>
    <t>Computers</t>
  </si>
  <si>
    <t>Cumulatieve afschrijving computers</t>
  </si>
  <si>
    <t>Opgave 7.3</t>
  </si>
  <si>
    <t>Welk resultaat behaalt Chez Miranda met deze verkoop?</t>
  </si>
  <si>
    <t>Boekwaarde verkochte inventaris</t>
  </si>
  <si>
    <t>Opbrengst verkoop</t>
  </si>
  <si>
    <t>Verlies</t>
  </si>
  <si>
    <r>
      <t xml:space="preserve">Journaliseer voor Chez Miranda de verzonden verkoopfactuur </t>
    </r>
    <r>
      <rPr>
        <b/>
        <sz val="12"/>
        <color theme="1"/>
        <rFont val="Arial"/>
        <family val="2"/>
      </rPr>
      <t>en</t>
    </r>
    <r>
      <rPr>
        <sz val="12"/>
        <color theme="1"/>
        <rFont val="Arial"/>
        <family val="2"/>
      </rPr>
      <t xml:space="preserve"> het afleveren van de kledingrekken.</t>
    </r>
  </si>
  <si>
    <t>Verkochte inventaris</t>
  </si>
  <si>
    <t>1650</t>
  </si>
  <si>
    <t>Verhagen bv</t>
  </si>
  <si>
    <t>Opgave 7.4</t>
  </si>
  <si>
    <t>Journaliseer voor Chez Miranda de inkoopfactuur van Palmen.</t>
  </si>
  <si>
    <t>2022-115</t>
  </si>
  <si>
    <t>Kledingrekken X4</t>
  </si>
  <si>
    <t>Palmen</t>
  </si>
  <si>
    <t>Journaliseer memoriaal bon 2022-042.</t>
  </si>
  <si>
    <t>4100</t>
  </si>
  <si>
    <t>Welke bedragen staan er op 1 april 2026 op de grootboekrekeningen:</t>
  </si>
  <si>
    <t>debet</t>
  </si>
  <si>
    <t>credit</t>
  </si>
  <si>
    <t>4 jaar x 12 maanden x € 43</t>
  </si>
  <si>
    <t>Boekwaarde</t>
  </si>
  <si>
    <t>Opbrengst</t>
  </si>
  <si>
    <t>verlies</t>
  </si>
  <si>
    <r>
      <t xml:space="preserve">Journaliseer voor Miranda de verkoopfactuur </t>
    </r>
    <r>
      <rPr>
        <b/>
        <sz val="12"/>
        <color theme="1"/>
        <rFont val="Arial"/>
        <family val="2"/>
      </rPr>
      <t>en</t>
    </r>
    <r>
      <rPr>
        <sz val="12"/>
        <color theme="1"/>
        <rFont val="Arial"/>
        <family val="2"/>
      </rPr>
      <t xml:space="preserve"> het afleveren van de kledingrekken.</t>
    </r>
  </si>
  <si>
    <t>2026-066</t>
  </si>
  <si>
    <t>Brinkhoff</t>
  </si>
  <si>
    <t>Opgave 7.5</t>
  </si>
  <si>
    <t>Verwerk voor Baan de ontvangen inkoopfactuur van Balans in het inkoopboek.</t>
  </si>
  <si>
    <t>Balans</t>
  </si>
  <si>
    <t>2022 / 7</t>
  </si>
  <si>
    <t>inruil</t>
  </si>
  <si>
    <t>Ingeruilde inventaris</t>
  </si>
  <si>
    <t>nieuwe inventaris</t>
  </si>
  <si>
    <t>4120</t>
  </si>
  <si>
    <t>Journaliseer voor Baan de inkoopfactuur van Balans.</t>
  </si>
  <si>
    <t>Opgave 7.6</t>
  </si>
  <si>
    <t>Verwerk voor Oomens de ontvangen inkoopfactuur van Autohandel Ursem in het inkoopboek.</t>
  </si>
  <si>
    <t>Autohandel Ursem</t>
  </si>
  <si>
    <t>2022-101</t>
  </si>
  <si>
    <t>0500</t>
  </si>
  <si>
    <t>Ingeruilde bedrijfsauto</t>
  </si>
  <si>
    <t>0510</t>
  </si>
  <si>
    <t>nieuwe bedrijfsauto</t>
  </si>
  <si>
    <t>0310 € 26.000 + 5/12 x 20% x € 33.000 = € 28.750</t>
  </si>
  <si>
    <t>Journaliseer voor Oomens de inkoopfactuur van Autohandel Ursem.</t>
  </si>
  <si>
    <t>Opgave 7.7</t>
  </si>
  <si>
    <t>Journaliseer de buitengebruikstelling van de machine.</t>
  </si>
  <si>
    <t>0400</t>
  </si>
  <si>
    <t>Buitengebruikgesteld X4</t>
  </si>
  <si>
    <t>0410</t>
  </si>
  <si>
    <t>0420</t>
  </si>
  <si>
    <t>X4</t>
  </si>
  <si>
    <t>Journaliseer de verkoop en aflevering van de machine.</t>
  </si>
  <si>
    <t>Warmerdam</t>
  </si>
  <si>
    <t>Opgave 7.8</t>
  </si>
  <si>
    <t>2022-192</t>
  </si>
  <si>
    <t>Buitengebruikgesteld machine ABC</t>
  </si>
  <si>
    <t>Computer ABC</t>
  </si>
  <si>
    <t>Journaliseer de verkoop en aflevering van de computer.</t>
  </si>
  <si>
    <t>2022-176</t>
  </si>
  <si>
    <t>Buitengebruikgesteld computer ABC</t>
  </si>
  <si>
    <t>Opgave 7.9</t>
  </si>
  <si>
    <t>schenking computers</t>
  </si>
  <si>
    <t>Opgave 7.10</t>
  </si>
  <si>
    <t>verkoop bestelauto XX-02-XX</t>
  </si>
  <si>
    <t>bestelauto XX-02-XX</t>
  </si>
  <si>
    <t>Prisma</t>
  </si>
  <si>
    <t>Opgave 7.11</t>
  </si>
  <si>
    <t>bedrijfsauto CX10</t>
  </si>
  <si>
    <t>bedrijfsauto CX12</t>
  </si>
  <si>
    <t>14091</t>
  </si>
  <si>
    <t>0510 € 30.200 + 1/12 x 20% x € 40.500</t>
  </si>
  <si>
    <t>Opgave 7.12</t>
  </si>
  <si>
    <t>Buitengebruikstelling BB56</t>
  </si>
  <si>
    <t>Opgave 7.13</t>
  </si>
  <si>
    <t>Machine D12</t>
  </si>
  <si>
    <t>aaanschafwaarde € 85.000 + € 7.000 = € 92.000</t>
  </si>
  <si>
    <t>Restwaarde 10% x € 92.000 = € 9.200</t>
  </si>
  <si>
    <t>Afschrijving per jaar (€ 92.000 - € 9.200) / 8 = € 10.350</t>
  </si>
  <si>
    <t>Afschrijving per maand € 10.350 / 12 = 862,50</t>
  </si>
  <si>
    <t>Voor maart geldt een halve maand</t>
  </si>
  <si>
    <t>Uitwerking 7.1 - 7.2</t>
  </si>
  <si>
    <t>Uitwerking 7.3 - 7.4</t>
  </si>
  <si>
    <t>Uitwerking 7.5 - 7.8</t>
  </si>
  <si>
    <t>Uitwerking 7.9 - 7.13</t>
  </si>
  <si>
    <t>Hoofdstuk 7 Vaste 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</si>
</sst>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00206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9" fillId="0" borderId="0" xfId="2" quotePrefix="1" applyFont="1"/>
    <xf numFmtId="0" fontId="9" fillId="0" borderId="0" xfId="2" applyFont="1"/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3" fontId="10" fillId="0" borderId="1" xfId="1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3" fontId="2" fillId="0" borderId="0" xfId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/>
    </xf>
    <xf numFmtId="43" fontId="15" fillId="0" borderId="4" xfId="1" applyFont="1" applyFill="1" applyBorder="1" applyAlignment="1">
      <alignment horizontal="center" vertical="center" wrapText="1"/>
    </xf>
    <xf numFmtId="43" fontId="15" fillId="0" borderId="2" xfId="1" applyFont="1" applyFill="1" applyBorder="1" applyAlignment="1">
      <alignment horizontal="center" vertical="center" wrapText="1"/>
    </xf>
    <xf numFmtId="14" fontId="10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0" fillId="8" borderId="4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10" fillId="8" borderId="1" xfId="0" applyNumberFormat="1" applyFont="1" applyFill="1" applyBorder="1" applyAlignment="1">
      <alignment horizontal="center" vertical="center"/>
    </xf>
    <xf numFmtId="17" fontId="15" fillId="0" borderId="5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43" fontId="10" fillId="0" borderId="0" xfId="0" applyNumberFormat="1" applyFont="1" applyAlignment="1">
      <alignment vertical="center"/>
    </xf>
    <xf numFmtId="43" fontId="10" fillId="0" borderId="10" xfId="0" applyNumberFormat="1" applyFont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1" fontId="10" fillId="8" borderId="1" xfId="0" applyNumberFormat="1" applyFont="1" applyFill="1" applyBorder="1" applyAlignment="1">
      <alignment horizontal="center" vertical="center"/>
    </xf>
    <xf numFmtId="43" fontId="10" fillId="8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9" fontId="10" fillId="8" borderId="1" xfId="0" applyNumberFormat="1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3" fontId="15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43" fontId="11" fillId="0" borderId="1" xfId="0" applyNumberFormat="1" applyFont="1" applyBorder="1" applyAlignment="1">
      <alignment vertical="center"/>
    </xf>
    <xf numFmtId="17" fontId="15" fillId="0" borderId="7" xfId="0" applyNumberFormat="1" applyFont="1" applyBorder="1" applyAlignment="1">
      <alignment horizontal="left" vertical="center" wrapText="1"/>
    </xf>
    <xf numFmtId="17" fontId="15" fillId="0" borderId="6" xfId="0" applyNumberFormat="1" applyFont="1" applyBorder="1" applyAlignment="1">
      <alignment horizontal="left" vertical="center" wrapText="1"/>
    </xf>
    <xf numFmtId="17" fontId="15" fillId="0" borderId="5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43" fontId="10" fillId="0" borderId="0" xfId="1" applyFont="1" applyAlignment="1">
      <alignment vertical="center"/>
    </xf>
    <xf numFmtId="0" fontId="2" fillId="0" borderId="0" xfId="0" applyFont="1" applyAlignment="1">
      <alignment horizontal="left" vertical="center"/>
    </xf>
    <xf numFmtId="43" fontId="10" fillId="0" borderId="10" xfId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3" fontId="10" fillId="8" borderId="4" xfId="1" applyFont="1" applyFill="1" applyBorder="1" applyAlignment="1">
      <alignment vertical="center"/>
    </xf>
    <xf numFmtId="49" fontId="10" fillId="8" borderId="16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7" fontId="15" fillId="0" borderId="12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43" fontId="10" fillId="8" borderId="21" xfId="1" applyFont="1" applyFill="1" applyBorder="1" applyAlignment="1">
      <alignment vertical="center"/>
    </xf>
    <xf numFmtId="43" fontId="10" fillId="0" borderId="16" xfId="1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horizontal="center"/>
    </xf>
    <xf numFmtId="43" fontId="2" fillId="0" borderId="10" xfId="1" applyFont="1" applyBorder="1" applyAlignment="1">
      <alignment vertical="center"/>
    </xf>
    <xf numFmtId="0" fontId="10" fillId="8" borderId="5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10" fillId="8" borderId="1" xfId="1" applyFont="1" applyFill="1" applyBorder="1" applyAlignment="1">
      <alignment vertical="center"/>
    </xf>
    <xf numFmtId="17" fontId="10" fillId="0" borderId="5" xfId="0" applyNumberFormat="1" applyFont="1" applyBorder="1" applyAlignment="1">
      <alignment horizontal="left" vertical="center"/>
    </xf>
    <xf numFmtId="0" fontId="14" fillId="4" borderId="5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5"/>
  <sheetViews>
    <sheetView showGridLines="0" tabSelected="1" zoomScale="190" zoomScaleNormal="190" workbookViewId="0">
      <selection activeCell="B4" sqref="B4"/>
    </sheetView>
  </sheetViews>
  <sheetFormatPr defaultRowHeight="15" x14ac:dyDescent="0.25"/>
  <cols>
    <col min="1" max="1" width="8.88671875" style="2"/>
    <col min="2" max="2" width="26.5546875" style="2" customWidth="1"/>
    <col min="3" max="16384" width="8.88671875" style="2"/>
  </cols>
  <sheetData>
    <row r="1" spans="1:7" ht="15.6" x14ac:dyDescent="0.3">
      <c r="A1" s="3" t="s">
        <v>127</v>
      </c>
    </row>
    <row r="2" spans="1:7" ht="15.6" x14ac:dyDescent="0.3">
      <c r="A2" s="3"/>
    </row>
    <row r="3" spans="1:7" ht="15.6" x14ac:dyDescent="0.3">
      <c r="A3" s="3" t="s">
        <v>269</v>
      </c>
    </row>
    <row r="5" spans="1:7" x14ac:dyDescent="0.25">
      <c r="A5" s="2" t="s">
        <v>77</v>
      </c>
      <c r="B5" s="11">
        <v>44927</v>
      </c>
    </row>
    <row r="6" spans="1:7" x14ac:dyDescent="0.25">
      <c r="B6" s="11"/>
    </row>
    <row r="7" spans="1:7" x14ac:dyDescent="0.25">
      <c r="A7" s="8" t="s">
        <v>73</v>
      </c>
      <c r="B7" s="8" t="s">
        <v>121</v>
      </c>
      <c r="C7" s="8"/>
      <c r="D7" s="8"/>
      <c r="E7" s="8"/>
      <c r="F7" s="8"/>
      <c r="G7" s="8"/>
    </row>
    <row r="8" spans="1:7" x14ac:dyDescent="0.25">
      <c r="A8" s="8"/>
      <c r="B8" s="8" t="s">
        <v>122</v>
      </c>
      <c r="C8" s="8"/>
      <c r="D8" s="8"/>
      <c r="E8" s="8"/>
      <c r="F8" s="8"/>
      <c r="G8" s="8"/>
    </row>
    <row r="10" spans="1:7" x14ac:dyDescent="0.25">
      <c r="A10" s="2" t="s">
        <v>78</v>
      </c>
      <c r="B10" s="13" t="s">
        <v>265</v>
      </c>
    </row>
    <row r="11" spans="1:7" x14ac:dyDescent="0.25">
      <c r="B11" s="13" t="s">
        <v>266</v>
      </c>
    </row>
    <row r="12" spans="1:7" x14ac:dyDescent="0.25">
      <c r="B12" s="13" t="s">
        <v>267</v>
      </c>
    </row>
    <row r="13" spans="1:7" x14ac:dyDescent="0.25">
      <c r="A13" s="8"/>
      <c r="B13" s="13" t="s">
        <v>268</v>
      </c>
      <c r="C13" s="8"/>
      <c r="D13" s="8"/>
      <c r="E13" s="8"/>
      <c r="F13" s="8"/>
    </row>
    <row r="14" spans="1:7" x14ac:dyDescent="0.25">
      <c r="A14" s="8"/>
      <c r="B14" s="13"/>
      <c r="C14" s="8"/>
      <c r="D14" s="8"/>
      <c r="E14" s="8"/>
      <c r="F14" s="8"/>
      <c r="G14" s="8"/>
    </row>
    <row r="15" spans="1:7" x14ac:dyDescent="0.25">
      <c r="B15" s="12"/>
    </row>
  </sheetData>
  <hyperlinks>
    <hyperlink ref="B10" location="'7.1 - 7.2'!A1" display="Uitwerking 7.1 - 7.2" xr:uid="{15321AA0-1AA5-4648-96C0-165F7DDA4D8E}"/>
    <hyperlink ref="B11" location="'7.3 - 7.4'!A1" display="Uitwerking 7.3 - 7.4" xr:uid="{E35726AC-3648-4BAA-891E-8CC9E3C74E05}"/>
    <hyperlink ref="B12" location="'7.5 - 7.8'!A1" display="Uitwerking 7.5 - 7.8" xr:uid="{9013A3FE-BEB7-4458-A476-5030869D9629}"/>
    <hyperlink ref="B13" location="'7.9 - 7.13'!A1" display="Uitwerking 7.9 - 7.13" xr:uid="{ED917426-C80B-47CE-AB96-5364E0D729B5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B06D9-723B-4311-A241-264AE1C4DDF7}">
  <dimension ref="A1:L284"/>
  <sheetViews>
    <sheetView showGridLines="0" topLeftCell="A83" workbookViewId="0">
      <selection activeCell="A94" sqref="A94:XFD376"/>
    </sheetView>
  </sheetViews>
  <sheetFormatPr defaultRowHeight="14.4" x14ac:dyDescent="0.3"/>
  <cols>
    <col min="1" max="1" width="2.88671875" style="15" customWidth="1"/>
    <col min="2" max="2" width="13.21875" style="17" customWidth="1"/>
    <col min="3" max="3" width="11.6640625" style="17" customWidth="1"/>
    <col min="4" max="4" width="10.109375" style="17" customWidth="1"/>
    <col min="5" max="5" width="17.44140625" style="17" customWidth="1"/>
    <col min="6" max="6" width="11.88671875" style="17" customWidth="1"/>
    <col min="7" max="7" width="12" style="17" customWidth="1"/>
    <col min="8" max="8" width="12.21875" style="17" customWidth="1"/>
    <col min="9" max="9" width="16.77734375" style="17" customWidth="1"/>
    <col min="10" max="10" width="12.5546875" style="17" customWidth="1"/>
    <col min="11" max="11" width="11.109375" style="17" customWidth="1"/>
    <col min="12" max="12" width="10.77734375" style="17" customWidth="1"/>
    <col min="13" max="13" width="2.44140625" style="17" customWidth="1"/>
    <col min="14" max="16384" width="8.88671875" style="17"/>
  </cols>
  <sheetData>
    <row r="1" spans="1:11" ht="18" customHeight="1" x14ac:dyDescent="0.3">
      <c r="B1" s="36" t="s">
        <v>148</v>
      </c>
    </row>
    <row r="2" spans="1:11" ht="18" customHeight="1" x14ac:dyDescent="0.3">
      <c r="A2" s="15" t="s">
        <v>12</v>
      </c>
      <c r="B2" s="1" t="s">
        <v>149</v>
      </c>
    </row>
    <row r="3" spans="1:11" ht="18" customHeight="1" x14ac:dyDescent="0.3">
      <c r="B3" s="38" t="s">
        <v>150</v>
      </c>
      <c r="C3" s="39"/>
      <c r="D3" s="39"/>
      <c r="E3" s="39"/>
      <c r="F3" s="39"/>
      <c r="G3" s="39"/>
      <c r="H3" s="39"/>
      <c r="I3" s="39"/>
      <c r="J3" s="39"/>
      <c r="K3" s="40" t="s">
        <v>7</v>
      </c>
    </row>
    <row r="4" spans="1:11" ht="29.4" customHeight="1" x14ac:dyDescent="0.3">
      <c r="B4" s="41" t="s">
        <v>9</v>
      </c>
      <c r="C4" s="41" t="s">
        <v>0</v>
      </c>
      <c r="D4" s="42" t="s">
        <v>17</v>
      </c>
      <c r="E4" s="41" t="s">
        <v>129</v>
      </c>
      <c r="F4" s="41" t="s">
        <v>18</v>
      </c>
      <c r="G4" s="43" t="s">
        <v>5</v>
      </c>
      <c r="H4" s="44"/>
      <c r="I4" s="45"/>
      <c r="J4" s="42" t="s">
        <v>10</v>
      </c>
      <c r="K4" s="41" t="s">
        <v>11</v>
      </c>
    </row>
    <row r="5" spans="1:11" ht="18" customHeight="1" x14ac:dyDescent="0.3">
      <c r="B5" s="46">
        <v>44866</v>
      </c>
      <c r="C5" s="47">
        <v>50</v>
      </c>
      <c r="D5" s="48" t="s">
        <v>151</v>
      </c>
      <c r="E5" s="49" t="s">
        <v>152</v>
      </c>
      <c r="F5" s="48"/>
      <c r="G5" s="50" t="s">
        <v>153</v>
      </c>
      <c r="H5" s="50"/>
      <c r="I5" s="50"/>
      <c r="J5" s="51">
        <v>20000</v>
      </c>
      <c r="K5" s="52"/>
    </row>
    <row r="6" spans="1:11" ht="18" customHeight="1" x14ac:dyDescent="0.3">
      <c r="B6" s="46">
        <v>44866</v>
      </c>
      <c r="C6" s="47">
        <v>50</v>
      </c>
      <c r="D6" s="48" t="s">
        <v>151</v>
      </c>
      <c r="E6" s="49" t="s">
        <v>146</v>
      </c>
      <c r="F6" s="48"/>
      <c r="G6" s="50" t="s">
        <v>154</v>
      </c>
      <c r="H6" s="50"/>
      <c r="I6" s="50"/>
      <c r="J6" s="51">
        <v>4200</v>
      </c>
      <c r="K6" s="52"/>
    </row>
    <row r="7" spans="1:11" ht="18" customHeight="1" x14ac:dyDescent="0.3">
      <c r="B7" s="46">
        <v>44866</v>
      </c>
      <c r="C7" s="47">
        <v>50</v>
      </c>
      <c r="D7" s="48" t="s">
        <v>151</v>
      </c>
      <c r="E7" s="47">
        <v>1400</v>
      </c>
      <c r="F7" s="48">
        <v>14055</v>
      </c>
      <c r="G7" s="50" t="s">
        <v>153</v>
      </c>
      <c r="H7" s="50"/>
      <c r="I7" s="50"/>
      <c r="J7" s="51"/>
      <c r="K7" s="52">
        <v>24200</v>
      </c>
    </row>
    <row r="8" spans="1:11" ht="18" customHeight="1" x14ac:dyDescent="0.3"/>
    <row r="9" spans="1:11" ht="18" customHeight="1" x14ac:dyDescent="0.3">
      <c r="A9" s="15" t="s">
        <v>16</v>
      </c>
      <c r="B9" s="1" t="s">
        <v>155</v>
      </c>
    </row>
    <row r="10" spans="1:11" ht="18" customHeight="1" x14ac:dyDescent="0.3">
      <c r="B10" s="38" t="s">
        <v>150</v>
      </c>
      <c r="C10" s="39"/>
      <c r="D10" s="39"/>
      <c r="E10" s="39"/>
      <c r="F10" s="39"/>
      <c r="G10" s="39"/>
      <c r="H10" s="39"/>
      <c r="I10" s="39"/>
      <c r="J10" s="39"/>
      <c r="K10" s="40" t="s">
        <v>7</v>
      </c>
    </row>
    <row r="11" spans="1:11" ht="28.8" customHeight="1" x14ac:dyDescent="0.3">
      <c r="B11" s="41" t="s">
        <v>9</v>
      </c>
      <c r="C11" s="41" t="s">
        <v>0</v>
      </c>
      <c r="D11" s="42" t="s">
        <v>17</v>
      </c>
      <c r="E11" s="41" t="s">
        <v>129</v>
      </c>
      <c r="F11" s="41" t="s">
        <v>18</v>
      </c>
      <c r="G11" s="43" t="s">
        <v>5</v>
      </c>
      <c r="H11" s="44"/>
      <c r="I11" s="45"/>
      <c r="J11" s="42" t="s">
        <v>10</v>
      </c>
      <c r="K11" s="41" t="s">
        <v>11</v>
      </c>
    </row>
    <row r="12" spans="1:11" ht="18" customHeight="1" x14ac:dyDescent="0.3">
      <c r="B12" s="53">
        <v>44895</v>
      </c>
      <c r="C12" s="54">
        <v>90</v>
      </c>
      <c r="D12" s="54" t="s">
        <v>156</v>
      </c>
      <c r="E12" s="54">
        <v>4100</v>
      </c>
      <c r="F12" s="55"/>
      <c r="G12" s="56" t="s">
        <v>153</v>
      </c>
      <c r="H12" s="56"/>
      <c r="I12" s="56"/>
      <c r="J12" s="57">
        <v>300</v>
      </c>
      <c r="K12" s="58"/>
    </row>
    <row r="13" spans="1:11" ht="18" customHeight="1" x14ac:dyDescent="0.3">
      <c r="B13" s="53">
        <v>44895</v>
      </c>
      <c r="C13" s="54">
        <v>90</v>
      </c>
      <c r="D13" s="54" t="s">
        <v>156</v>
      </c>
      <c r="E13" s="59" t="s">
        <v>157</v>
      </c>
      <c r="F13" s="55"/>
      <c r="G13" s="60">
        <v>44866</v>
      </c>
      <c r="H13" s="61"/>
      <c r="I13" s="62"/>
      <c r="J13" s="57"/>
      <c r="K13" s="27">
        <v>300</v>
      </c>
    </row>
    <row r="14" spans="1:11" ht="18" customHeight="1" x14ac:dyDescent="0.3"/>
    <row r="15" spans="1:11" ht="18" customHeight="1" x14ac:dyDescent="0.3">
      <c r="A15" s="15" t="s">
        <v>13</v>
      </c>
      <c r="B15" s="1" t="s">
        <v>158</v>
      </c>
    </row>
    <row r="16" spans="1:11" ht="18" customHeight="1" x14ac:dyDescent="0.3">
      <c r="B16" s="35" t="s">
        <v>152</v>
      </c>
      <c r="C16" s="17" t="s">
        <v>22</v>
      </c>
      <c r="F16" s="63">
        <v>20000</v>
      </c>
    </row>
    <row r="17" spans="1:11" ht="18" customHeight="1" x14ac:dyDescent="0.3">
      <c r="B17" s="35" t="s">
        <v>157</v>
      </c>
      <c r="C17" s="17" t="s">
        <v>23</v>
      </c>
      <c r="F17" s="64">
        <v>600</v>
      </c>
    </row>
    <row r="18" spans="1:11" ht="18" customHeight="1" x14ac:dyDescent="0.3">
      <c r="C18" s="17" t="s">
        <v>159</v>
      </c>
      <c r="F18" s="63">
        <f>F16-F17</f>
        <v>19400</v>
      </c>
    </row>
    <row r="19" spans="1:11" ht="18" customHeight="1" x14ac:dyDescent="0.3"/>
    <row r="20" spans="1:11" ht="18" customHeight="1" x14ac:dyDescent="0.3"/>
    <row r="21" spans="1:11" ht="18" customHeight="1" x14ac:dyDescent="0.3">
      <c r="B21" s="36" t="s">
        <v>160</v>
      </c>
    </row>
    <row r="22" spans="1:11" ht="18" customHeight="1" x14ac:dyDescent="0.3">
      <c r="A22" s="15" t="s">
        <v>12</v>
      </c>
      <c r="B22" s="1" t="s">
        <v>161</v>
      </c>
    </row>
    <row r="23" spans="1:11" ht="10.95" customHeight="1" x14ac:dyDescent="0.3">
      <c r="A23" s="14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8" customHeight="1" x14ac:dyDescent="0.3">
      <c r="A24" s="14"/>
      <c r="B24" s="19" t="s">
        <v>162</v>
      </c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0.95" customHeight="1" x14ac:dyDescent="0.3">
      <c r="A25" s="14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8" customHeight="1" x14ac:dyDescent="0.3">
      <c r="A26" s="14"/>
      <c r="B26" s="20" t="s">
        <v>131</v>
      </c>
      <c r="C26" s="54">
        <v>14040</v>
      </c>
      <c r="D26" s="65" t="s">
        <v>135</v>
      </c>
      <c r="E26" s="65"/>
      <c r="F26" s="18"/>
      <c r="G26" s="18"/>
      <c r="H26" s="18"/>
      <c r="I26" s="18"/>
      <c r="J26" s="18"/>
      <c r="K26" s="18"/>
    </row>
    <row r="27" spans="1:11" ht="10.95" customHeight="1" x14ac:dyDescent="0.3">
      <c r="A27" s="14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8" customHeight="1" x14ac:dyDescent="0.3">
      <c r="A28" s="14"/>
      <c r="B28" s="20" t="s">
        <v>0</v>
      </c>
      <c r="C28" s="21">
        <v>50</v>
      </c>
      <c r="D28" s="18"/>
      <c r="E28" s="20" t="s">
        <v>132</v>
      </c>
      <c r="F28" s="22" t="s">
        <v>163</v>
      </c>
      <c r="G28" s="18"/>
      <c r="H28" s="66" t="s">
        <v>133</v>
      </c>
      <c r="I28" s="67"/>
      <c r="J28" s="23" t="s">
        <v>137</v>
      </c>
      <c r="K28" s="18"/>
    </row>
    <row r="29" spans="1:11" ht="18" customHeight="1" x14ac:dyDescent="0.3">
      <c r="A29" s="14"/>
      <c r="B29" s="20" t="s">
        <v>5</v>
      </c>
      <c r="C29" s="54" t="s">
        <v>164</v>
      </c>
      <c r="D29" s="18"/>
      <c r="E29" s="20" t="s">
        <v>19</v>
      </c>
      <c r="F29" s="59" t="s">
        <v>123</v>
      </c>
      <c r="G29" s="18"/>
      <c r="H29" s="66" t="s">
        <v>1</v>
      </c>
      <c r="I29" s="67"/>
      <c r="J29" s="53">
        <v>44682</v>
      </c>
      <c r="K29" s="18"/>
    </row>
    <row r="30" spans="1:11" ht="18" customHeight="1" x14ac:dyDescent="0.3">
      <c r="A30" s="14"/>
      <c r="B30" s="20" t="s">
        <v>134</v>
      </c>
      <c r="C30" s="53">
        <v>44713</v>
      </c>
      <c r="D30" s="18"/>
      <c r="E30" s="20" t="s">
        <v>4</v>
      </c>
      <c r="F30" s="68">
        <v>121314</v>
      </c>
      <c r="G30" s="18"/>
      <c r="H30" s="66" t="s">
        <v>6</v>
      </c>
      <c r="I30" s="67"/>
      <c r="J30" s="69">
        <f>I35+J35</f>
        <v>1452</v>
      </c>
      <c r="K30" s="18" t="s">
        <v>7</v>
      </c>
    </row>
    <row r="31" spans="1:11" ht="10.95" customHeight="1" x14ac:dyDescent="0.3">
      <c r="A31" s="14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8" customHeight="1" x14ac:dyDescent="0.3">
      <c r="A32" s="14"/>
      <c r="B32" s="19" t="s">
        <v>8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0.95" customHeight="1" x14ac:dyDescent="0.3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29.4" customHeight="1" x14ac:dyDescent="0.3">
      <c r="A34" s="14"/>
      <c r="B34" s="24" t="s">
        <v>165</v>
      </c>
      <c r="C34" s="70" t="s">
        <v>5</v>
      </c>
      <c r="D34" s="70"/>
      <c r="E34" s="70"/>
      <c r="F34" s="24" t="s">
        <v>2</v>
      </c>
      <c r="G34" s="24" t="s">
        <v>15</v>
      </c>
      <c r="H34" s="24" t="s">
        <v>128</v>
      </c>
      <c r="I34" s="24" t="s">
        <v>6</v>
      </c>
      <c r="J34" s="24" t="s">
        <v>3</v>
      </c>
      <c r="K34" s="18"/>
    </row>
    <row r="35" spans="1:11" ht="18" customHeight="1" x14ac:dyDescent="0.3">
      <c r="A35" s="14"/>
      <c r="B35" s="59" t="s">
        <v>166</v>
      </c>
      <c r="C35" s="50" t="s">
        <v>167</v>
      </c>
      <c r="D35" s="50"/>
      <c r="E35" s="50"/>
      <c r="F35" s="54">
        <v>1</v>
      </c>
      <c r="G35" s="71">
        <v>0.21</v>
      </c>
      <c r="H35" s="72" t="s">
        <v>124</v>
      </c>
      <c r="I35" s="27">
        <v>1200</v>
      </c>
      <c r="J35" s="27">
        <v>252</v>
      </c>
      <c r="K35" s="18"/>
    </row>
    <row r="36" spans="1:11" ht="10.95" customHeight="1" x14ac:dyDescent="0.3">
      <c r="A36" s="14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8" customHeight="1" x14ac:dyDescent="0.3"/>
    <row r="38" spans="1:11" ht="18" customHeight="1" x14ac:dyDescent="0.3">
      <c r="A38" s="15" t="s">
        <v>16</v>
      </c>
      <c r="B38" s="1" t="s">
        <v>168</v>
      </c>
    </row>
    <row r="39" spans="1:11" ht="18" customHeight="1" x14ac:dyDescent="0.3">
      <c r="B39" s="38" t="s">
        <v>150</v>
      </c>
      <c r="C39" s="39"/>
      <c r="D39" s="39"/>
      <c r="E39" s="39"/>
      <c r="F39" s="39"/>
      <c r="G39" s="39"/>
      <c r="H39" s="39"/>
      <c r="I39" s="39"/>
      <c r="J39" s="39"/>
      <c r="K39" s="40" t="s">
        <v>7</v>
      </c>
    </row>
    <row r="40" spans="1:11" ht="27.6" customHeight="1" x14ac:dyDescent="0.3">
      <c r="B40" s="41" t="s">
        <v>9</v>
      </c>
      <c r="C40" s="41" t="s">
        <v>0</v>
      </c>
      <c r="D40" s="42" t="s">
        <v>17</v>
      </c>
      <c r="E40" s="41" t="s">
        <v>129</v>
      </c>
      <c r="F40" s="41" t="s">
        <v>18</v>
      </c>
      <c r="G40" s="43" t="s">
        <v>5</v>
      </c>
      <c r="H40" s="44"/>
      <c r="I40" s="45"/>
      <c r="J40" s="42" t="s">
        <v>10</v>
      </c>
      <c r="K40" s="41" t="s">
        <v>11</v>
      </c>
    </row>
    <row r="41" spans="1:11" ht="18" customHeight="1" x14ac:dyDescent="0.3">
      <c r="B41" s="46">
        <v>44682</v>
      </c>
      <c r="C41" s="47">
        <v>50</v>
      </c>
      <c r="D41" s="48" t="s">
        <v>137</v>
      </c>
      <c r="E41" s="49" t="s">
        <v>166</v>
      </c>
      <c r="F41" s="48"/>
      <c r="G41" s="50" t="s">
        <v>169</v>
      </c>
      <c r="H41" s="50"/>
      <c r="I41" s="50"/>
      <c r="J41" s="51">
        <v>1200</v>
      </c>
      <c r="K41" s="52"/>
    </row>
    <row r="42" spans="1:11" ht="18" customHeight="1" x14ac:dyDescent="0.3">
      <c r="B42" s="46">
        <v>44682</v>
      </c>
      <c r="C42" s="47">
        <v>50</v>
      </c>
      <c r="D42" s="48" t="s">
        <v>137</v>
      </c>
      <c r="E42" s="49" t="s">
        <v>146</v>
      </c>
      <c r="F42" s="48"/>
      <c r="G42" s="50" t="s">
        <v>135</v>
      </c>
      <c r="H42" s="50"/>
      <c r="I42" s="50"/>
      <c r="J42" s="51">
        <v>252</v>
      </c>
      <c r="K42" s="52"/>
    </row>
    <row r="43" spans="1:11" ht="18" customHeight="1" x14ac:dyDescent="0.3">
      <c r="B43" s="46">
        <v>44682</v>
      </c>
      <c r="C43" s="47">
        <v>50</v>
      </c>
      <c r="D43" s="48" t="s">
        <v>137</v>
      </c>
      <c r="E43" s="47">
        <v>1400</v>
      </c>
      <c r="F43" s="48">
        <v>14040</v>
      </c>
      <c r="G43" s="50" t="s">
        <v>169</v>
      </c>
      <c r="H43" s="50"/>
      <c r="I43" s="50"/>
      <c r="J43" s="51"/>
      <c r="K43" s="52">
        <v>1452</v>
      </c>
    </row>
    <row r="44" spans="1:11" ht="18" customHeight="1" x14ac:dyDescent="0.3"/>
    <row r="45" spans="1:11" ht="18" customHeight="1" x14ac:dyDescent="0.3">
      <c r="A45" s="15" t="s">
        <v>13</v>
      </c>
      <c r="B45" s="10" t="s">
        <v>170</v>
      </c>
    </row>
    <row r="46" spans="1:11" ht="18" customHeight="1" x14ac:dyDescent="0.3">
      <c r="B46" s="38" t="s">
        <v>150</v>
      </c>
      <c r="C46" s="39"/>
      <c r="D46" s="39"/>
      <c r="E46" s="39"/>
      <c r="F46" s="39"/>
      <c r="G46" s="39"/>
      <c r="H46" s="39"/>
      <c r="I46" s="39"/>
      <c r="J46" s="39"/>
      <c r="K46" s="40" t="s">
        <v>7</v>
      </c>
    </row>
    <row r="47" spans="1:11" ht="27.6" customHeight="1" x14ac:dyDescent="0.3">
      <c r="B47" s="41" t="s">
        <v>9</v>
      </c>
      <c r="C47" s="41" t="s">
        <v>0</v>
      </c>
      <c r="D47" s="42" t="s">
        <v>17</v>
      </c>
      <c r="E47" s="41" t="s">
        <v>129</v>
      </c>
      <c r="F47" s="41" t="s">
        <v>18</v>
      </c>
      <c r="G47" s="43" t="s">
        <v>5</v>
      </c>
      <c r="H47" s="44"/>
      <c r="I47" s="45"/>
      <c r="J47" s="42" t="s">
        <v>10</v>
      </c>
      <c r="K47" s="41" t="s">
        <v>11</v>
      </c>
    </row>
    <row r="48" spans="1:11" ht="18" customHeight="1" x14ac:dyDescent="0.3">
      <c r="B48" s="53">
        <v>44712</v>
      </c>
      <c r="C48" s="54">
        <v>90</v>
      </c>
      <c r="D48" s="54" t="s">
        <v>171</v>
      </c>
      <c r="E48" s="54">
        <v>4100</v>
      </c>
      <c r="F48" s="55"/>
      <c r="G48" s="56" t="s">
        <v>169</v>
      </c>
      <c r="H48" s="56"/>
      <c r="I48" s="56"/>
      <c r="J48" s="57">
        <v>20</v>
      </c>
      <c r="K48" s="58"/>
    </row>
    <row r="49" spans="1:12" ht="18" customHeight="1" x14ac:dyDescent="0.3">
      <c r="B49" s="53">
        <v>44712</v>
      </c>
      <c r="C49" s="54">
        <v>90</v>
      </c>
      <c r="D49" s="54" t="s">
        <v>171</v>
      </c>
      <c r="E49" s="59" t="s">
        <v>172</v>
      </c>
      <c r="F49" s="55"/>
      <c r="G49" s="60">
        <v>44682</v>
      </c>
      <c r="H49" s="61"/>
      <c r="I49" s="62"/>
      <c r="J49" s="57"/>
      <c r="K49" s="27">
        <v>20</v>
      </c>
    </row>
    <row r="50" spans="1:12" ht="18" customHeight="1" x14ac:dyDescent="0.3"/>
    <row r="51" spans="1:12" ht="18" customHeight="1" x14ac:dyDescent="0.3">
      <c r="A51" s="15" t="s">
        <v>14</v>
      </c>
      <c r="B51" s="1" t="s">
        <v>173</v>
      </c>
    </row>
    <row r="52" spans="1:12" ht="18" customHeight="1" x14ac:dyDescent="0.3">
      <c r="B52" s="73" t="s">
        <v>174</v>
      </c>
      <c r="C52" s="74"/>
      <c r="D52" s="74"/>
      <c r="E52" s="74"/>
      <c r="F52" s="74"/>
      <c r="G52" s="74"/>
      <c r="H52" s="74"/>
      <c r="I52" s="74"/>
      <c r="J52" s="75" t="s">
        <v>7</v>
      </c>
    </row>
    <row r="53" spans="1:12" ht="28.2" customHeight="1" x14ac:dyDescent="0.3">
      <c r="B53" s="76" t="s">
        <v>9</v>
      </c>
      <c r="C53" s="76" t="s">
        <v>0</v>
      </c>
      <c r="D53" s="76" t="s">
        <v>17</v>
      </c>
      <c r="E53" s="77" t="s">
        <v>5</v>
      </c>
      <c r="F53" s="77"/>
      <c r="G53" s="77"/>
      <c r="H53" s="77"/>
      <c r="I53" s="76" t="s">
        <v>10</v>
      </c>
      <c r="J53" s="76" t="s">
        <v>11</v>
      </c>
    </row>
    <row r="54" spans="1:12" ht="18" customHeight="1" x14ac:dyDescent="0.3">
      <c r="B54" s="78">
        <v>44682</v>
      </c>
      <c r="C54" s="79">
        <v>50</v>
      </c>
      <c r="D54" s="79" t="s">
        <v>175</v>
      </c>
      <c r="E54" s="80" t="s">
        <v>169</v>
      </c>
      <c r="F54" s="61"/>
      <c r="G54" s="61"/>
      <c r="H54" s="62"/>
      <c r="I54" s="81">
        <v>1200</v>
      </c>
      <c r="J54" s="79"/>
    </row>
    <row r="55" spans="1:12" ht="18" customHeight="1" x14ac:dyDescent="0.3">
      <c r="B55" s="78">
        <v>44926</v>
      </c>
      <c r="C55" s="79"/>
      <c r="D55" s="79"/>
      <c r="E55" s="56" t="s">
        <v>142</v>
      </c>
      <c r="F55" s="56"/>
      <c r="G55" s="56"/>
      <c r="H55" s="56"/>
      <c r="I55" s="81"/>
      <c r="J55" s="81">
        <v>1200</v>
      </c>
    </row>
    <row r="56" spans="1:12" ht="18" customHeight="1" x14ac:dyDescent="0.3">
      <c r="A56" s="82"/>
      <c r="B56" s="83"/>
      <c r="C56" s="84"/>
      <c r="D56" s="84"/>
      <c r="E56" s="85" t="s">
        <v>138</v>
      </c>
      <c r="F56" s="86"/>
      <c r="G56" s="86"/>
      <c r="H56" s="87"/>
      <c r="I56" s="88">
        <f>SUM(I54:I55)</f>
        <v>1200</v>
      </c>
      <c r="J56" s="88">
        <f>SUM(J54:J55)</f>
        <v>1200</v>
      </c>
      <c r="K56" s="37"/>
      <c r="L56" s="37"/>
    </row>
    <row r="57" spans="1:12" ht="18" customHeight="1" x14ac:dyDescent="0.3"/>
    <row r="58" spans="1:12" ht="18" customHeight="1" x14ac:dyDescent="0.3">
      <c r="A58" s="15" t="s">
        <v>113</v>
      </c>
      <c r="B58" s="1" t="s">
        <v>176</v>
      </c>
    </row>
    <row r="59" spans="1:12" ht="18" customHeight="1" x14ac:dyDescent="0.3">
      <c r="B59" s="1" t="s">
        <v>177</v>
      </c>
    </row>
    <row r="60" spans="1:12" ht="18" customHeight="1" x14ac:dyDescent="0.3">
      <c r="B60" s="73" t="s">
        <v>178</v>
      </c>
      <c r="C60" s="74"/>
      <c r="D60" s="74"/>
      <c r="E60" s="74"/>
      <c r="F60" s="74"/>
      <c r="G60" s="74"/>
      <c r="H60" s="74"/>
      <c r="I60" s="74"/>
      <c r="J60" s="75" t="s">
        <v>117</v>
      </c>
    </row>
    <row r="61" spans="1:12" ht="25.2" customHeight="1" x14ac:dyDescent="0.3">
      <c r="B61" s="76" t="s">
        <v>9</v>
      </c>
      <c r="C61" s="76" t="s">
        <v>0</v>
      </c>
      <c r="D61" s="76" t="s">
        <v>17</v>
      </c>
      <c r="E61" s="77" t="s">
        <v>5</v>
      </c>
      <c r="F61" s="77"/>
      <c r="G61" s="77"/>
      <c r="H61" s="77"/>
      <c r="I61" s="76" t="s">
        <v>10</v>
      </c>
      <c r="J61" s="76" t="s">
        <v>11</v>
      </c>
    </row>
    <row r="62" spans="1:12" ht="18" customHeight="1" x14ac:dyDescent="0.3">
      <c r="B62" s="53">
        <v>44712</v>
      </c>
      <c r="C62" s="54">
        <v>90</v>
      </c>
      <c r="D62" s="54" t="s">
        <v>171</v>
      </c>
      <c r="E62" s="60">
        <v>44682</v>
      </c>
      <c r="F62" s="89"/>
      <c r="G62" s="89"/>
      <c r="H62" s="90"/>
      <c r="I62" s="81"/>
      <c r="J62" s="81">
        <v>20</v>
      </c>
    </row>
    <row r="63" spans="1:12" ht="18" customHeight="1" x14ac:dyDescent="0.3">
      <c r="B63" s="78">
        <v>44742</v>
      </c>
      <c r="C63" s="54">
        <v>90</v>
      </c>
      <c r="D63" s="79" t="s">
        <v>179</v>
      </c>
      <c r="E63" s="91">
        <v>44713</v>
      </c>
      <c r="F63" s="92"/>
      <c r="G63" s="92"/>
      <c r="H63" s="93"/>
      <c r="I63" s="81"/>
      <c r="J63" s="81">
        <v>20</v>
      </c>
    </row>
    <row r="64" spans="1:12" ht="18" customHeight="1" x14ac:dyDescent="0.3">
      <c r="B64" s="78">
        <v>44773</v>
      </c>
      <c r="C64" s="54">
        <v>90</v>
      </c>
      <c r="D64" s="79" t="s">
        <v>179</v>
      </c>
      <c r="E64" s="91">
        <v>44743</v>
      </c>
      <c r="F64" s="92"/>
      <c r="G64" s="92"/>
      <c r="H64" s="93"/>
      <c r="I64" s="81"/>
      <c r="J64" s="81">
        <v>20</v>
      </c>
    </row>
    <row r="65" spans="1:10" ht="18" customHeight="1" x14ac:dyDescent="0.3">
      <c r="B65" s="78">
        <v>44804</v>
      </c>
      <c r="C65" s="54">
        <v>90</v>
      </c>
      <c r="D65" s="79" t="s">
        <v>179</v>
      </c>
      <c r="E65" s="91">
        <v>44774</v>
      </c>
      <c r="F65" s="92"/>
      <c r="G65" s="92"/>
      <c r="H65" s="93"/>
      <c r="I65" s="81"/>
      <c r="J65" s="81">
        <v>20</v>
      </c>
    </row>
    <row r="66" spans="1:10" ht="18" customHeight="1" x14ac:dyDescent="0.3">
      <c r="B66" s="78">
        <v>44834</v>
      </c>
      <c r="C66" s="54">
        <v>90</v>
      </c>
      <c r="D66" s="79" t="s">
        <v>179</v>
      </c>
      <c r="E66" s="91">
        <v>44805</v>
      </c>
      <c r="F66" s="92"/>
      <c r="G66" s="92"/>
      <c r="H66" s="93"/>
      <c r="I66" s="81"/>
      <c r="J66" s="81">
        <v>20</v>
      </c>
    </row>
    <row r="67" spans="1:10" ht="18" customHeight="1" x14ac:dyDescent="0.3">
      <c r="B67" s="78">
        <v>44865</v>
      </c>
      <c r="C67" s="54">
        <v>90</v>
      </c>
      <c r="D67" s="79" t="s">
        <v>179</v>
      </c>
      <c r="E67" s="91">
        <v>44835</v>
      </c>
      <c r="F67" s="92"/>
      <c r="G67" s="92"/>
      <c r="H67" s="93"/>
      <c r="I67" s="81"/>
      <c r="J67" s="81">
        <v>20</v>
      </c>
    </row>
    <row r="68" spans="1:10" ht="18" customHeight="1" x14ac:dyDescent="0.3">
      <c r="B68" s="78">
        <v>44895</v>
      </c>
      <c r="C68" s="54">
        <v>90</v>
      </c>
      <c r="D68" s="79" t="s">
        <v>179</v>
      </c>
      <c r="E68" s="91">
        <v>44866</v>
      </c>
      <c r="F68" s="92"/>
      <c r="G68" s="92"/>
      <c r="H68" s="93"/>
      <c r="I68" s="81"/>
      <c r="J68" s="81">
        <v>20</v>
      </c>
    </row>
    <row r="69" spans="1:10" ht="18" customHeight="1" x14ac:dyDescent="0.3">
      <c r="B69" s="78">
        <v>44926</v>
      </c>
      <c r="C69" s="54">
        <v>90</v>
      </c>
      <c r="D69" s="79" t="s">
        <v>179</v>
      </c>
      <c r="E69" s="91">
        <v>44896</v>
      </c>
      <c r="F69" s="92"/>
      <c r="G69" s="92"/>
      <c r="H69" s="93"/>
      <c r="I69" s="81"/>
      <c r="J69" s="81">
        <v>20</v>
      </c>
    </row>
    <row r="70" spans="1:10" ht="18" customHeight="1" x14ac:dyDescent="0.3">
      <c r="B70" s="78">
        <v>44926</v>
      </c>
      <c r="C70" s="79"/>
      <c r="D70" s="79"/>
      <c r="E70" s="56" t="s">
        <v>142</v>
      </c>
      <c r="F70" s="56"/>
      <c r="G70" s="56"/>
      <c r="H70" s="56"/>
      <c r="I70" s="81">
        <v>160</v>
      </c>
      <c r="J70" s="81"/>
    </row>
    <row r="71" spans="1:10" ht="18" customHeight="1" x14ac:dyDescent="0.3">
      <c r="B71" s="83"/>
      <c r="C71" s="84"/>
      <c r="D71" s="84"/>
      <c r="E71" s="85" t="s">
        <v>138</v>
      </c>
      <c r="F71" s="86"/>
      <c r="G71" s="86"/>
      <c r="H71" s="87"/>
      <c r="I71" s="88">
        <f>SUM(I62:I70)</f>
        <v>160</v>
      </c>
      <c r="J71" s="88">
        <f>SUM(J62:J70)</f>
        <v>160</v>
      </c>
    </row>
    <row r="72" spans="1:10" ht="18" customHeight="1" x14ac:dyDescent="0.3"/>
    <row r="73" spans="1:10" ht="18" customHeight="1" x14ac:dyDescent="0.3">
      <c r="A73" s="15" t="s">
        <v>139</v>
      </c>
      <c r="B73" s="1" t="s">
        <v>180</v>
      </c>
    </row>
    <row r="74" spans="1:10" ht="18" customHeight="1" x14ac:dyDescent="0.3">
      <c r="B74" s="1" t="s">
        <v>177</v>
      </c>
    </row>
    <row r="75" spans="1:10" ht="18" customHeight="1" x14ac:dyDescent="0.3">
      <c r="B75" s="73" t="s">
        <v>181</v>
      </c>
      <c r="C75" s="74"/>
      <c r="D75" s="74"/>
      <c r="E75" s="74"/>
      <c r="F75" s="74"/>
      <c r="G75" s="74"/>
      <c r="H75" s="74"/>
      <c r="I75" s="74"/>
      <c r="J75" s="75" t="s">
        <v>7</v>
      </c>
    </row>
    <row r="76" spans="1:10" ht="27.6" customHeight="1" x14ac:dyDescent="0.3">
      <c r="B76" s="76" t="s">
        <v>9</v>
      </c>
      <c r="C76" s="76" t="s">
        <v>0</v>
      </c>
      <c r="D76" s="76" t="s">
        <v>17</v>
      </c>
      <c r="E76" s="77" t="s">
        <v>5</v>
      </c>
      <c r="F76" s="77"/>
      <c r="G76" s="77"/>
      <c r="H76" s="77"/>
      <c r="I76" s="76" t="s">
        <v>10</v>
      </c>
      <c r="J76" s="76" t="s">
        <v>11</v>
      </c>
    </row>
    <row r="77" spans="1:10" ht="18" customHeight="1" x14ac:dyDescent="0.3">
      <c r="B77" s="53">
        <v>44712</v>
      </c>
      <c r="C77" s="54">
        <v>90</v>
      </c>
      <c r="D77" s="54" t="s">
        <v>171</v>
      </c>
      <c r="E77" s="60">
        <v>44682</v>
      </c>
      <c r="F77" s="89"/>
      <c r="G77" s="89"/>
      <c r="H77" s="90"/>
      <c r="I77" s="81">
        <v>20</v>
      </c>
      <c r="J77" s="58"/>
    </row>
    <row r="78" spans="1:10" ht="18" customHeight="1" x14ac:dyDescent="0.3">
      <c r="B78" s="78">
        <v>44742</v>
      </c>
      <c r="C78" s="54">
        <v>90</v>
      </c>
      <c r="D78" s="79" t="s">
        <v>179</v>
      </c>
      <c r="E78" s="91">
        <v>44713</v>
      </c>
      <c r="F78" s="92"/>
      <c r="G78" s="92"/>
      <c r="H78" s="93"/>
      <c r="I78" s="81">
        <v>20</v>
      </c>
      <c r="J78" s="58"/>
    </row>
    <row r="79" spans="1:10" ht="18" customHeight="1" x14ac:dyDescent="0.3">
      <c r="B79" s="78">
        <v>44773</v>
      </c>
      <c r="C79" s="54">
        <v>90</v>
      </c>
      <c r="D79" s="79" t="s">
        <v>179</v>
      </c>
      <c r="E79" s="91">
        <v>44743</v>
      </c>
      <c r="F79" s="92"/>
      <c r="G79" s="92"/>
      <c r="H79" s="93"/>
      <c r="I79" s="81">
        <v>20</v>
      </c>
      <c r="J79" s="58"/>
    </row>
    <row r="80" spans="1:10" ht="18" customHeight="1" x14ac:dyDescent="0.3">
      <c r="B80" s="78">
        <v>44804</v>
      </c>
      <c r="C80" s="54">
        <v>90</v>
      </c>
      <c r="D80" s="79" t="s">
        <v>179</v>
      </c>
      <c r="E80" s="91">
        <v>44774</v>
      </c>
      <c r="F80" s="92"/>
      <c r="G80" s="92"/>
      <c r="H80" s="93"/>
      <c r="I80" s="81">
        <v>20</v>
      </c>
      <c r="J80" s="58"/>
    </row>
    <row r="81" spans="1:10" ht="18" customHeight="1" x14ac:dyDescent="0.3">
      <c r="B81" s="78">
        <v>44834</v>
      </c>
      <c r="C81" s="54">
        <v>90</v>
      </c>
      <c r="D81" s="79" t="s">
        <v>179</v>
      </c>
      <c r="E81" s="91">
        <v>44805</v>
      </c>
      <c r="F81" s="92"/>
      <c r="G81" s="92"/>
      <c r="H81" s="93"/>
      <c r="I81" s="81">
        <v>20</v>
      </c>
      <c r="J81" s="58"/>
    </row>
    <row r="82" spans="1:10" ht="18" customHeight="1" x14ac:dyDescent="0.3">
      <c r="B82" s="78">
        <v>44865</v>
      </c>
      <c r="C82" s="54">
        <v>90</v>
      </c>
      <c r="D82" s="79" t="s">
        <v>179</v>
      </c>
      <c r="E82" s="91">
        <v>44835</v>
      </c>
      <c r="F82" s="92"/>
      <c r="G82" s="92"/>
      <c r="H82" s="93"/>
      <c r="I82" s="81">
        <v>20</v>
      </c>
      <c r="J82" s="58"/>
    </row>
    <row r="83" spans="1:10" ht="18" customHeight="1" x14ac:dyDescent="0.3">
      <c r="B83" s="78">
        <v>44895</v>
      </c>
      <c r="C83" s="54">
        <v>90</v>
      </c>
      <c r="D83" s="79" t="s">
        <v>179</v>
      </c>
      <c r="E83" s="91">
        <v>44866</v>
      </c>
      <c r="F83" s="92"/>
      <c r="G83" s="92"/>
      <c r="H83" s="93"/>
      <c r="I83" s="81">
        <v>20</v>
      </c>
      <c r="J83" s="58"/>
    </row>
    <row r="84" spans="1:10" ht="18" customHeight="1" x14ac:dyDescent="0.3">
      <c r="B84" s="78">
        <v>44926</v>
      </c>
      <c r="C84" s="54">
        <v>90</v>
      </c>
      <c r="D84" s="79" t="s">
        <v>179</v>
      </c>
      <c r="E84" s="91">
        <v>44896</v>
      </c>
      <c r="F84" s="92"/>
      <c r="G84" s="92"/>
      <c r="H84" s="93"/>
      <c r="I84" s="81">
        <v>20</v>
      </c>
      <c r="J84" s="58"/>
    </row>
    <row r="85" spans="1:10" ht="18" customHeight="1" x14ac:dyDescent="0.3">
      <c r="B85" s="78">
        <v>44926</v>
      </c>
      <c r="C85" s="79"/>
      <c r="D85" s="79"/>
      <c r="E85" s="56" t="s">
        <v>140</v>
      </c>
      <c r="F85" s="56"/>
      <c r="G85" s="56"/>
      <c r="H85" s="56"/>
      <c r="I85" s="81"/>
      <c r="J85" s="81">
        <v>160</v>
      </c>
    </row>
    <row r="86" spans="1:10" ht="18" customHeight="1" x14ac:dyDescent="0.3">
      <c r="B86" s="83"/>
      <c r="C86" s="84"/>
      <c r="D86" s="84"/>
      <c r="E86" s="85" t="s">
        <v>138</v>
      </c>
      <c r="F86" s="86"/>
      <c r="G86" s="86"/>
      <c r="H86" s="87"/>
      <c r="I86" s="88">
        <f>SUM(I77:I85)</f>
        <v>160</v>
      </c>
      <c r="J86" s="88">
        <f>SUM(J77:J85)</f>
        <v>160</v>
      </c>
    </row>
    <row r="87" spans="1:10" ht="18" customHeight="1" x14ac:dyDescent="0.3"/>
    <row r="88" spans="1:10" ht="18" customHeight="1" x14ac:dyDescent="0.3">
      <c r="A88" s="15" t="s">
        <v>141</v>
      </c>
      <c r="B88" s="1" t="s">
        <v>158</v>
      </c>
    </row>
    <row r="89" spans="1:10" ht="18" customHeight="1" x14ac:dyDescent="0.3">
      <c r="B89" s="35" t="s">
        <v>166</v>
      </c>
      <c r="C89" s="17" t="s">
        <v>182</v>
      </c>
      <c r="F89" s="63">
        <f>J55</f>
        <v>1200</v>
      </c>
    </row>
    <row r="90" spans="1:10" ht="18" customHeight="1" x14ac:dyDescent="0.3">
      <c r="B90" s="35" t="s">
        <v>172</v>
      </c>
      <c r="C90" s="17" t="s">
        <v>183</v>
      </c>
      <c r="F90" s="64">
        <f>I70</f>
        <v>160</v>
      </c>
    </row>
    <row r="91" spans="1:10" ht="18" customHeight="1" x14ac:dyDescent="0.3">
      <c r="C91" s="17" t="s">
        <v>159</v>
      </c>
      <c r="F91" s="63">
        <f>F89-F90</f>
        <v>1040</v>
      </c>
    </row>
    <row r="92" spans="1:10" ht="18" customHeight="1" x14ac:dyDescent="0.3"/>
    <row r="93" spans="1:10" ht="18" customHeight="1" x14ac:dyDescent="0.3"/>
    <row r="94" spans="1:10" ht="15" x14ac:dyDescent="0.3"/>
    <row r="95" spans="1:10" ht="15" x14ac:dyDescent="0.3"/>
    <row r="96" spans="1:10" ht="15" x14ac:dyDescent="0.3"/>
    <row r="97" ht="15" x14ac:dyDescent="0.3"/>
    <row r="98" ht="15" x14ac:dyDescent="0.3"/>
    <row r="99" ht="15" x14ac:dyDescent="0.3"/>
    <row r="100" ht="15" x14ac:dyDescent="0.3"/>
    <row r="101" ht="15" x14ac:dyDescent="0.3"/>
    <row r="102" ht="15" x14ac:dyDescent="0.3"/>
    <row r="103" ht="15" x14ac:dyDescent="0.3"/>
    <row r="104" ht="15" x14ac:dyDescent="0.3"/>
    <row r="105" ht="15" x14ac:dyDescent="0.3"/>
    <row r="106" ht="15" x14ac:dyDescent="0.3"/>
    <row r="107" ht="15" x14ac:dyDescent="0.3"/>
    <row r="108" ht="15" x14ac:dyDescent="0.3"/>
    <row r="109" ht="15" x14ac:dyDescent="0.3"/>
    <row r="110" ht="15" x14ac:dyDescent="0.3"/>
    <row r="111" ht="15" x14ac:dyDescent="0.3"/>
    <row r="112" ht="15" x14ac:dyDescent="0.3"/>
    <row r="113" ht="15" x14ac:dyDescent="0.3"/>
    <row r="114" ht="15" x14ac:dyDescent="0.3"/>
    <row r="115" ht="15" x14ac:dyDescent="0.3"/>
    <row r="116" ht="15" x14ac:dyDescent="0.3"/>
    <row r="117" ht="15" x14ac:dyDescent="0.3"/>
    <row r="118" ht="15" x14ac:dyDescent="0.3"/>
    <row r="119" ht="15" x14ac:dyDescent="0.3"/>
    <row r="120" ht="15" x14ac:dyDescent="0.3"/>
    <row r="121" ht="15" x14ac:dyDescent="0.3"/>
    <row r="122" ht="15" x14ac:dyDescent="0.3"/>
    <row r="123" ht="15" x14ac:dyDescent="0.3"/>
    <row r="124" ht="15" x14ac:dyDescent="0.3"/>
    <row r="125" ht="15" x14ac:dyDescent="0.3"/>
    <row r="126" ht="15" x14ac:dyDescent="0.3"/>
    <row r="127" ht="15" x14ac:dyDescent="0.3"/>
    <row r="128" ht="15" x14ac:dyDescent="0.3"/>
    <row r="129" ht="15" x14ac:dyDescent="0.3"/>
    <row r="130" ht="15" x14ac:dyDescent="0.3"/>
    <row r="131" ht="15" x14ac:dyDescent="0.3"/>
    <row r="132" ht="15" x14ac:dyDescent="0.3"/>
    <row r="133" ht="15" x14ac:dyDescent="0.3"/>
    <row r="134" ht="15" x14ac:dyDescent="0.3"/>
    <row r="135" ht="15" x14ac:dyDescent="0.3"/>
    <row r="136" ht="15" x14ac:dyDescent="0.3"/>
    <row r="137" ht="15" x14ac:dyDescent="0.3"/>
    <row r="138" ht="15" x14ac:dyDescent="0.3"/>
    <row r="139" ht="15" x14ac:dyDescent="0.3"/>
    <row r="140" ht="15" x14ac:dyDescent="0.3"/>
    <row r="141" ht="15" x14ac:dyDescent="0.3"/>
    <row r="142" ht="15" x14ac:dyDescent="0.3"/>
    <row r="143" ht="15" x14ac:dyDescent="0.3"/>
    <row r="144" ht="15" x14ac:dyDescent="0.3"/>
    <row r="145" ht="15" x14ac:dyDescent="0.3"/>
    <row r="146" ht="15" x14ac:dyDescent="0.3"/>
    <row r="147" ht="15" x14ac:dyDescent="0.3"/>
    <row r="148" ht="15" x14ac:dyDescent="0.3"/>
    <row r="149" ht="15" x14ac:dyDescent="0.3"/>
    <row r="150" ht="15" x14ac:dyDescent="0.3"/>
    <row r="151" ht="15" x14ac:dyDescent="0.3"/>
    <row r="152" ht="15" x14ac:dyDescent="0.3"/>
    <row r="153" ht="15" x14ac:dyDescent="0.3"/>
    <row r="154" ht="15" x14ac:dyDescent="0.3"/>
    <row r="155" ht="15" x14ac:dyDescent="0.3"/>
    <row r="156" ht="15" x14ac:dyDescent="0.3"/>
    <row r="157" ht="15" x14ac:dyDescent="0.3"/>
    <row r="158" ht="15" x14ac:dyDescent="0.3"/>
    <row r="159" ht="15" x14ac:dyDescent="0.3"/>
    <row r="160" ht="15" x14ac:dyDescent="0.3"/>
    <row r="161" ht="15" x14ac:dyDescent="0.3"/>
    <row r="162" ht="15" x14ac:dyDescent="0.3"/>
    <row r="163" ht="15" x14ac:dyDescent="0.3"/>
    <row r="164" ht="15" x14ac:dyDescent="0.3"/>
    <row r="165" ht="15" x14ac:dyDescent="0.3"/>
    <row r="166" ht="15" x14ac:dyDescent="0.3"/>
    <row r="167" ht="15" x14ac:dyDescent="0.3"/>
    <row r="168" ht="15" x14ac:dyDescent="0.3"/>
    <row r="169" ht="15" x14ac:dyDescent="0.3"/>
    <row r="170" ht="15" x14ac:dyDescent="0.3"/>
    <row r="171" ht="15" x14ac:dyDescent="0.3"/>
    <row r="172" ht="15" x14ac:dyDescent="0.3"/>
    <row r="173" ht="15" x14ac:dyDescent="0.3"/>
    <row r="174" ht="15" x14ac:dyDescent="0.3"/>
    <row r="175" ht="15" x14ac:dyDescent="0.3"/>
    <row r="176" ht="15" x14ac:dyDescent="0.3"/>
    <row r="177" ht="15" x14ac:dyDescent="0.3"/>
    <row r="178" ht="15" x14ac:dyDescent="0.3"/>
    <row r="179" ht="15" x14ac:dyDescent="0.3"/>
    <row r="180" ht="15" x14ac:dyDescent="0.3"/>
    <row r="181" ht="15" x14ac:dyDescent="0.3"/>
    <row r="182" ht="15" x14ac:dyDescent="0.3"/>
    <row r="183" ht="15" x14ac:dyDescent="0.3"/>
    <row r="184" ht="15" x14ac:dyDescent="0.3"/>
    <row r="185" ht="15" x14ac:dyDescent="0.3"/>
    <row r="186" ht="15" x14ac:dyDescent="0.3"/>
    <row r="187" ht="15" x14ac:dyDescent="0.3"/>
    <row r="188" ht="15" x14ac:dyDescent="0.3"/>
    <row r="189" ht="15" x14ac:dyDescent="0.3"/>
    <row r="190" ht="15" x14ac:dyDescent="0.3"/>
    <row r="191" ht="15" x14ac:dyDescent="0.3"/>
    <row r="192" ht="15" x14ac:dyDescent="0.3"/>
    <row r="193" ht="15" x14ac:dyDescent="0.3"/>
    <row r="194" ht="15" x14ac:dyDescent="0.3"/>
    <row r="195" ht="15" x14ac:dyDescent="0.3"/>
    <row r="196" ht="15" x14ac:dyDescent="0.3"/>
    <row r="197" ht="15" x14ac:dyDescent="0.3"/>
    <row r="198" ht="15" x14ac:dyDescent="0.3"/>
    <row r="199" ht="15" x14ac:dyDescent="0.3"/>
    <row r="200" ht="15" x14ac:dyDescent="0.3"/>
    <row r="201" ht="15" x14ac:dyDescent="0.3"/>
    <row r="202" ht="15" x14ac:dyDescent="0.3"/>
    <row r="203" ht="15" x14ac:dyDescent="0.3"/>
    <row r="204" ht="15" x14ac:dyDescent="0.3"/>
    <row r="205" ht="15" x14ac:dyDescent="0.3"/>
    <row r="206" ht="15" x14ac:dyDescent="0.3"/>
    <row r="207" ht="15" x14ac:dyDescent="0.3"/>
    <row r="208" ht="15" x14ac:dyDescent="0.3"/>
    <row r="209" ht="15" x14ac:dyDescent="0.3"/>
    <row r="210" ht="15" x14ac:dyDescent="0.3"/>
    <row r="211" ht="15" x14ac:dyDescent="0.3"/>
    <row r="212" ht="15" x14ac:dyDescent="0.3"/>
    <row r="213" ht="15" x14ac:dyDescent="0.3"/>
    <row r="214" ht="15" x14ac:dyDescent="0.3"/>
    <row r="215" ht="15" x14ac:dyDescent="0.3"/>
    <row r="216" ht="15" x14ac:dyDescent="0.3"/>
    <row r="217" ht="15" x14ac:dyDescent="0.3"/>
    <row r="218" ht="15" x14ac:dyDescent="0.3"/>
    <row r="219" ht="15" x14ac:dyDescent="0.3"/>
    <row r="220" ht="15" x14ac:dyDescent="0.3"/>
    <row r="221" ht="15" x14ac:dyDescent="0.3"/>
    <row r="222" ht="15" x14ac:dyDescent="0.3"/>
    <row r="223" ht="15" x14ac:dyDescent="0.3"/>
    <row r="224" ht="15" x14ac:dyDescent="0.3"/>
    <row r="225" ht="15" x14ac:dyDescent="0.3"/>
    <row r="226" ht="15" x14ac:dyDescent="0.3"/>
    <row r="227" ht="15" x14ac:dyDescent="0.3"/>
    <row r="228" ht="15" x14ac:dyDescent="0.3"/>
    <row r="229" ht="15" x14ac:dyDescent="0.3"/>
    <row r="230" ht="15" x14ac:dyDescent="0.3"/>
    <row r="231" ht="15" x14ac:dyDescent="0.3"/>
    <row r="232" ht="15" x14ac:dyDescent="0.3"/>
    <row r="233" ht="15" x14ac:dyDescent="0.3"/>
    <row r="234" ht="15" x14ac:dyDescent="0.3"/>
    <row r="235" ht="15" x14ac:dyDescent="0.3"/>
    <row r="236" ht="15" x14ac:dyDescent="0.3"/>
    <row r="237" ht="15" x14ac:dyDescent="0.3"/>
    <row r="238" ht="15" x14ac:dyDescent="0.3"/>
    <row r="239" ht="15" x14ac:dyDescent="0.3"/>
    <row r="240" ht="15" x14ac:dyDescent="0.3"/>
    <row r="241" ht="15" x14ac:dyDescent="0.3"/>
    <row r="242" ht="15" x14ac:dyDescent="0.3"/>
    <row r="243" ht="15" x14ac:dyDescent="0.3"/>
    <row r="244" ht="15" x14ac:dyDescent="0.3"/>
    <row r="245" ht="15" x14ac:dyDescent="0.3"/>
    <row r="246" ht="15" x14ac:dyDescent="0.3"/>
    <row r="247" ht="15" x14ac:dyDescent="0.3"/>
    <row r="248" ht="15" x14ac:dyDescent="0.3"/>
    <row r="249" ht="15" x14ac:dyDescent="0.3"/>
    <row r="250" ht="15" x14ac:dyDescent="0.3"/>
    <row r="251" ht="15" x14ac:dyDescent="0.3"/>
    <row r="252" ht="15" x14ac:dyDescent="0.3"/>
    <row r="253" ht="15" x14ac:dyDescent="0.3"/>
    <row r="254" ht="15" x14ac:dyDescent="0.3"/>
    <row r="255" ht="15" x14ac:dyDescent="0.3"/>
    <row r="256" ht="15" x14ac:dyDescent="0.3"/>
    <row r="257" ht="15" x14ac:dyDescent="0.3"/>
    <row r="258" ht="15" x14ac:dyDescent="0.3"/>
    <row r="259" ht="15" x14ac:dyDescent="0.3"/>
    <row r="260" ht="15" x14ac:dyDescent="0.3"/>
    <row r="261" ht="15" x14ac:dyDescent="0.3"/>
    <row r="262" ht="15" x14ac:dyDescent="0.3"/>
    <row r="263" ht="15" x14ac:dyDescent="0.3"/>
    <row r="264" ht="15" x14ac:dyDescent="0.3"/>
    <row r="265" ht="15" x14ac:dyDescent="0.3"/>
    <row r="266" ht="15" x14ac:dyDescent="0.3"/>
    <row r="267" ht="15" x14ac:dyDescent="0.3"/>
    <row r="268" ht="15" x14ac:dyDescent="0.3"/>
    <row r="269" ht="15" x14ac:dyDescent="0.3"/>
    <row r="270" ht="15" x14ac:dyDescent="0.3"/>
    <row r="271" ht="15" x14ac:dyDescent="0.3"/>
    <row r="272" ht="15" x14ac:dyDescent="0.3"/>
    <row r="273" ht="15" x14ac:dyDescent="0.3"/>
    <row r="274" ht="15" x14ac:dyDescent="0.3"/>
    <row r="275" ht="15" x14ac:dyDescent="0.3"/>
    <row r="276" ht="15" x14ac:dyDescent="0.3"/>
    <row r="277" ht="15" x14ac:dyDescent="0.3"/>
    <row r="278" ht="15" x14ac:dyDescent="0.3"/>
    <row r="279" ht="15" x14ac:dyDescent="0.3"/>
    <row r="280" ht="15" x14ac:dyDescent="0.3"/>
    <row r="281" ht="15" x14ac:dyDescent="0.3"/>
    <row r="282" ht="15" x14ac:dyDescent="0.3"/>
    <row r="283" ht="15" x14ac:dyDescent="0.3"/>
    <row r="284" ht="15" x14ac:dyDescent="0.3"/>
  </sheetData>
  <mergeCells count="39">
    <mergeCell ref="E77:H77"/>
    <mergeCell ref="E85:H85"/>
    <mergeCell ref="E86:H86"/>
    <mergeCell ref="E61:H61"/>
    <mergeCell ref="E62:H62"/>
    <mergeCell ref="E70:H70"/>
    <mergeCell ref="E71:H71"/>
    <mergeCell ref="B75:I75"/>
    <mergeCell ref="E76:H76"/>
    <mergeCell ref="B52:I52"/>
    <mergeCell ref="E53:H53"/>
    <mergeCell ref="E54:H54"/>
    <mergeCell ref="E55:H55"/>
    <mergeCell ref="E56:H56"/>
    <mergeCell ref="B60:I60"/>
    <mergeCell ref="G42:I42"/>
    <mergeCell ref="G43:I43"/>
    <mergeCell ref="B46:J46"/>
    <mergeCell ref="G47:I47"/>
    <mergeCell ref="G48:I48"/>
    <mergeCell ref="G49:I49"/>
    <mergeCell ref="H30:I30"/>
    <mergeCell ref="C34:E34"/>
    <mergeCell ref="C35:E35"/>
    <mergeCell ref="B39:J39"/>
    <mergeCell ref="G40:I40"/>
    <mergeCell ref="G41:I41"/>
    <mergeCell ref="G11:I11"/>
    <mergeCell ref="G12:I12"/>
    <mergeCell ref="G13:I13"/>
    <mergeCell ref="D26:E26"/>
    <mergeCell ref="H28:I28"/>
    <mergeCell ref="H29:I29"/>
    <mergeCell ref="B3:J3"/>
    <mergeCell ref="G4:I4"/>
    <mergeCell ref="G5:I5"/>
    <mergeCell ref="G6:I6"/>
    <mergeCell ref="G7:I7"/>
    <mergeCell ref="B10:J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D4970-4C79-42C5-B2B7-C5B669C31DF1}">
  <dimension ref="A1:K48"/>
  <sheetViews>
    <sheetView showGridLines="0" topLeftCell="A39" workbookViewId="0">
      <selection activeCell="A51" sqref="A51:XFD284"/>
    </sheetView>
  </sheetViews>
  <sheetFormatPr defaultRowHeight="15" x14ac:dyDescent="0.3"/>
  <cols>
    <col min="1" max="1" width="2.88671875" style="15" customWidth="1"/>
    <col min="2" max="2" width="13.21875" style="17" customWidth="1"/>
    <col min="3" max="3" width="11.6640625" style="17" customWidth="1"/>
    <col min="4" max="4" width="10.109375" style="17" customWidth="1"/>
    <col min="5" max="5" width="17.44140625" style="17" customWidth="1"/>
    <col min="6" max="6" width="11.88671875" style="17" customWidth="1"/>
    <col min="7" max="7" width="12" style="17" customWidth="1"/>
    <col min="8" max="8" width="12.21875" style="17" customWidth="1"/>
    <col min="9" max="9" width="16.77734375" style="17" customWidth="1"/>
    <col min="10" max="10" width="12.5546875" style="17" customWidth="1"/>
    <col min="11" max="11" width="11.109375" style="17" customWidth="1"/>
    <col min="12" max="12" width="10.77734375" style="17" customWidth="1"/>
    <col min="13" max="13" width="2.44140625" style="17" customWidth="1"/>
    <col min="14" max="16384" width="8.88671875" style="17"/>
  </cols>
  <sheetData>
    <row r="1" spans="1:11" ht="18" customHeight="1" x14ac:dyDescent="0.3">
      <c r="B1" s="36" t="s">
        <v>184</v>
      </c>
    </row>
    <row r="2" spans="1:11" ht="18" customHeight="1" x14ac:dyDescent="0.3">
      <c r="A2" s="15" t="s">
        <v>12</v>
      </c>
      <c r="B2" s="1" t="s">
        <v>185</v>
      </c>
    </row>
    <row r="3" spans="1:11" ht="18" customHeight="1" x14ac:dyDescent="0.3">
      <c r="B3" s="1" t="s">
        <v>186</v>
      </c>
      <c r="E3" s="94">
        <v>250</v>
      </c>
    </row>
    <row r="4" spans="1:11" ht="18" customHeight="1" x14ac:dyDescent="0.3">
      <c r="B4" s="95" t="s">
        <v>187</v>
      </c>
      <c r="C4" s="95"/>
      <c r="D4" s="95"/>
      <c r="E4" s="96">
        <v>200</v>
      </c>
    </row>
    <row r="5" spans="1:11" ht="18" customHeight="1" x14ac:dyDescent="0.3">
      <c r="B5" s="97" t="s">
        <v>188</v>
      </c>
      <c r="C5" s="97"/>
      <c r="D5" s="97"/>
      <c r="E5" s="94">
        <v>50</v>
      </c>
    </row>
    <row r="7" spans="1:11" ht="15.6" x14ac:dyDescent="0.3">
      <c r="A7" s="15" t="s">
        <v>16</v>
      </c>
      <c r="B7" s="1" t="s">
        <v>189</v>
      </c>
    </row>
    <row r="8" spans="1:11" x14ac:dyDescent="0.3">
      <c r="B8" s="38" t="s">
        <v>150</v>
      </c>
      <c r="C8" s="39"/>
      <c r="D8" s="39"/>
      <c r="E8" s="39"/>
      <c r="F8" s="39"/>
      <c r="G8" s="39"/>
      <c r="H8" s="39"/>
      <c r="I8" s="39"/>
      <c r="J8" s="39"/>
      <c r="K8" s="40" t="s">
        <v>7</v>
      </c>
    </row>
    <row r="9" spans="1:11" ht="27.6" x14ac:dyDescent="0.3">
      <c r="B9" s="41" t="s">
        <v>9</v>
      </c>
      <c r="C9" s="41" t="s">
        <v>0</v>
      </c>
      <c r="D9" s="42" t="s">
        <v>17</v>
      </c>
      <c r="E9" s="41" t="s">
        <v>129</v>
      </c>
      <c r="F9" s="41" t="s">
        <v>18</v>
      </c>
      <c r="G9" s="43" t="s">
        <v>5</v>
      </c>
      <c r="H9" s="44"/>
      <c r="I9" s="45"/>
      <c r="J9" s="42" t="s">
        <v>10</v>
      </c>
      <c r="K9" s="41" t="s">
        <v>11</v>
      </c>
    </row>
    <row r="10" spans="1:11" ht="18" customHeight="1" x14ac:dyDescent="0.3">
      <c r="B10" s="53">
        <v>44652</v>
      </c>
      <c r="C10" s="54">
        <v>60</v>
      </c>
      <c r="D10" s="54" t="s">
        <v>130</v>
      </c>
      <c r="E10" s="59" t="s">
        <v>152</v>
      </c>
      <c r="F10" s="55"/>
      <c r="G10" s="56" t="s">
        <v>190</v>
      </c>
      <c r="H10" s="56"/>
      <c r="I10" s="56"/>
      <c r="J10" s="98"/>
      <c r="K10" s="27">
        <v>2000</v>
      </c>
    </row>
    <row r="11" spans="1:11" ht="18" customHeight="1" x14ac:dyDescent="0.3">
      <c r="B11" s="53">
        <v>44652</v>
      </c>
      <c r="C11" s="54">
        <v>60</v>
      </c>
      <c r="D11" s="54" t="s">
        <v>130</v>
      </c>
      <c r="E11" s="99" t="s">
        <v>157</v>
      </c>
      <c r="F11" s="100"/>
      <c r="G11" s="101" t="s">
        <v>190</v>
      </c>
      <c r="H11" s="102"/>
      <c r="I11" s="103"/>
      <c r="J11" s="104">
        <v>1750</v>
      </c>
      <c r="K11" s="105"/>
    </row>
    <row r="12" spans="1:11" ht="18" customHeight="1" x14ac:dyDescent="0.3">
      <c r="B12" s="53">
        <v>44652</v>
      </c>
      <c r="C12" s="54">
        <v>60</v>
      </c>
      <c r="D12" s="54" t="s">
        <v>130</v>
      </c>
      <c r="E12" s="99">
        <v>4120</v>
      </c>
      <c r="F12" s="99"/>
      <c r="G12" s="28" t="s">
        <v>190</v>
      </c>
      <c r="H12" s="29"/>
      <c r="I12" s="30"/>
      <c r="J12" s="27">
        <v>50</v>
      </c>
      <c r="K12" s="27"/>
    </row>
    <row r="13" spans="1:11" ht="18" customHeight="1" x14ac:dyDescent="0.3">
      <c r="B13" s="53">
        <v>44652</v>
      </c>
      <c r="C13" s="54">
        <v>60</v>
      </c>
      <c r="D13" s="54" t="s">
        <v>130</v>
      </c>
      <c r="E13" s="59" t="s">
        <v>191</v>
      </c>
      <c r="F13" s="59"/>
      <c r="G13" s="26" t="s">
        <v>192</v>
      </c>
      <c r="H13" s="26"/>
      <c r="I13" s="26"/>
      <c r="J13" s="27"/>
      <c r="K13" s="27">
        <v>42</v>
      </c>
    </row>
    <row r="14" spans="1:11" ht="18" customHeight="1" x14ac:dyDescent="0.3">
      <c r="B14" s="106">
        <v>44652</v>
      </c>
      <c r="C14" s="25">
        <v>60</v>
      </c>
      <c r="D14" s="25" t="s">
        <v>130</v>
      </c>
      <c r="E14" s="25">
        <v>1100</v>
      </c>
      <c r="F14" s="25">
        <v>11039</v>
      </c>
      <c r="G14" s="28" t="s">
        <v>190</v>
      </c>
      <c r="H14" s="29"/>
      <c r="I14" s="30"/>
      <c r="J14" s="27">
        <v>242</v>
      </c>
      <c r="K14" s="58"/>
    </row>
    <row r="17" spans="1:11" x14ac:dyDescent="0.3">
      <c r="B17" s="36" t="s">
        <v>193</v>
      </c>
    </row>
    <row r="18" spans="1:11" x14ac:dyDescent="0.3">
      <c r="A18" s="15" t="s">
        <v>12</v>
      </c>
      <c r="B18" s="1" t="s">
        <v>194</v>
      </c>
    </row>
    <row r="19" spans="1:11" x14ac:dyDescent="0.3">
      <c r="B19" s="38" t="s">
        <v>150</v>
      </c>
      <c r="C19" s="39"/>
      <c r="D19" s="39"/>
      <c r="E19" s="39"/>
      <c r="F19" s="39"/>
      <c r="G19" s="39"/>
      <c r="H19" s="39"/>
      <c r="I19" s="39"/>
      <c r="J19" s="39"/>
      <c r="K19" s="40" t="s">
        <v>7</v>
      </c>
    </row>
    <row r="20" spans="1:11" ht="27.6" x14ac:dyDescent="0.3">
      <c r="B20" s="41" t="s">
        <v>9</v>
      </c>
      <c r="C20" s="41" t="s">
        <v>0</v>
      </c>
      <c r="D20" s="42" t="s">
        <v>17</v>
      </c>
      <c r="E20" s="41" t="s">
        <v>129</v>
      </c>
      <c r="F20" s="41" t="s">
        <v>18</v>
      </c>
      <c r="G20" s="43" t="s">
        <v>5</v>
      </c>
      <c r="H20" s="44"/>
      <c r="I20" s="45"/>
      <c r="J20" s="42" t="s">
        <v>10</v>
      </c>
      <c r="K20" s="41" t="s">
        <v>11</v>
      </c>
    </row>
    <row r="21" spans="1:11" ht="18" customHeight="1" x14ac:dyDescent="0.3">
      <c r="B21" s="46">
        <v>44652</v>
      </c>
      <c r="C21" s="47">
        <v>50</v>
      </c>
      <c r="D21" s="48" t="s">
        <v>195</v>
      </c>
      <c r="E21" s="49" t="s">
        <v>152</v>
      </c>
      <c r="F21" s="48"/>
      <c r="G21" s="50" t="s">
        <v>196</v>
      </c>
      <c r="H21" s="50"/>
      <c r="I21" s="50"/>
      <c r="J21" s="51">
        <v>2580</v>
      </c>
      <c r="K21" s="52"/>
    </row>
    <row r="22" spans="1:11" ht="18" customHeight="1" x14ac:dyDescent="0.3">
      <c r="B22" s="46">
        <v>44652</v>
      </c>
      <c r="C22" s="47">
        <v>50</v>
      </c>
      <c r="D22" s="48" t="s">
        <v>195</v>
      </c>
      <c r="E22" s="49" t="s">
        <v>146</v>
      </c>
      <c r="F22" s="48"/>
      <c r="G22" s="50" t="s">
        <v>197</v>
      </c>
      <c r="H22" s="50"/>
      <c r="I22" s="50"/>
      <c r="J22" s="51">
        <v>541.79999999999995</v>
      </c>
      <c r="K22" s="52"/>
    </row>
    <row r="23" spans="1:11" ht="18" customHeight="1" x14ac:dyDescent="0.3">
      <c r="B23" s="46">
        <v>44652</v>
      </c>
      <c r="C23" s="47">
        <v>50</v>
      </c>
      <c r="D23" s="48" t="s">
        <v>195</v>
      </c>
      <c r="E23" s="47">
        <v>1400</v>
      </c>
      <c r="F23" s="48">
        <v>14035</v>
      </c>
      <c r="G23" s="50">
        <v>5896</v>
      </c>
      <c r="H23" s="50"/>
      <c r="I23" s="50"/>
      <c r="J23" s="51"/>
      <c r="K23" s="52">
        <v>3121.8</v>
      </c>
    </row>
    <row r="25" spans="1:11" x14ac:dyDescent="0.3">
      <c r="A25" s="15" t="s">
        <v>16</v>
      </c>
      <c r="B25" s="1" t="s">
        <v>198</v>
      </c>
    </row>
    <row r="26" spans="1:11" x14ac:dyDescent="0.3">
      <c r="B26" s="38" t="s">
        <v>150</v>
      </c>
      <c r="C26" s="39"/>
      <c r="D26" s="39"/>
      <c r="E26" s="39"/>
      <c r="F26" s="39"/>
      <c r="G26" s="39"/>
      <c r="H26" s="39"/>
      <c r="I26" s="39"/>
      <c r="J26" s="39"/>
      <c r="K26" s="40" t="s">
        <v>7</v>
      </c>
    </row>
    <row r="27" spans="1:11" ht="27.6" x14ac:dyDescent="0.3">
      <c r="B27" s="41" t="s">
        <v>9</v>
      </c>
      <c r="C27" s="41" t="s">
        <v>0</v>
      </c>
      <c r="D27" s="42" t="s">
        <v>17</v>
      </c>
      <c r="E27" s="41" t="s">
        <v>129</v>
      </c>
      <c r="F27" s="41" t="s">
        <v>18</v>
      </c>
      <c r="G27" s="43" t="s">
        <v>5</v>
      </c>
      <c r="H27" s="44"/>
      <c r="I27" s="45"/>
      <c r="J27" s="42" t="s">
        <v>10</v>
      </c>
      <c r="K27" s="41" t="s">
        <v>11</v>
      </c>
    </row>
    <row r="28" spans="1:11" ht="18" customHeight="1" x14ac:dyDescent="0.3">
      <c r="B28" s="46">
        <v>44681</v>
      </c>
      <c r="C28" s="47">
        <v>90</v>
      </c>
      <c r="D28" s="48" t="s">
        <v>143</v>
      </c>
      <c r="E28" s="49" t="s">
        <v>199</v>
      </c>
      <c r="F28" s="48"/>
      <c r="G28" s="50" t="s">
        <v>196</v>
      </c>
      <c r="H28" s="50"/>
      <c r="I28" s="50"/>
      <c r="J28" s="51">
        <v>43</v>
      </c>
      <c r="K28" s="52"/>
    </row>
    <row r="29" spans="1:11" ht="18" customHeight="1" x14ac:dyDescent="0.3">
      <c r="B29" s="46">
        <v>44681</v>
      </c>
      <c r="C29" s="47">
        <v>90</v>
      </c>
      <c r="D29" s="48" t="s">
        <v>143</v>
      </c>
      <c r="E29" s="49" t="s">
        <v>157</v>
      </c>
      <c r="F29" s="48"/>
      <c r="G29" s="50" t="str">
        <f>G28</f>
        <v>Kledingrekken X4</v>
      </c>
      <c r="H29" s="50"/>
      <c r="I29" s="50"/>
      <c r="J29" s="51"/>
      <c r="K29" s="52">
        <v>43</v>
      </c>
    </row>
    <row r="31" spans="1:11" ht="15.6" x14ac:dyDescent="0.3">
      <c r="A31" s="15" t="s">
        <v>13</v>
      </c>
      <c r="B31" s="107" t="s">
        <v>200</v>
      </c>
      <c r="C31" s="16"/>
      <c r="D31" s="1"/>
      <c r="E31" s="1"/>
      <c r="F31" s="1"/>
    </row>
    <row r="32" spans="1:11" ht="15.6" x14ac:dyDescent="0.3">
      <c r="B32" s="108" t="s">
        <v>152</v>
      </c>
      <c r="C32" s="1" t="s">
        <v>22</v>
      </c>
      <c r="D32" s="1"/>
      <c r="E32" s="1"/>
      <c r="F32" s="34">
        <v>2580</v>
      </c>
      <c r="G32" s="17" t="s">
        <v>201</v>
      </c>
    </row>
    <row r="33" spans="1:11" ht="15.6" x14ac:dyDescent="0.3">
      <c r="B33" s="108" t="s">
        <v>157</v>
      </c>
      <c r="C33" s="1" t="s">
        <v>23</v>
      </c>
      <c r="D33" s="1"/>
      <c r="E33" s="1"/>
      <c r="F33" s="109">
        <f>48*43</f>
        <v>2064</v>
      </c>
      <c r="G33" s="17" t="s">
        <v>202</v>
      </c>
      <c r="H33" s="17" t="s">
        <v>203</v>
      </c>
    </row>
    <row r="34" spans="1:11" x14ac:dyDescent="0.3">
      <c r="C34" s="17" t="s">
        <v>204</v>
      </c>
      <c r="F34" s="94">
        <f>F32-F33</f>
        <v>516</v>
      </c>
    </row>
    <row r="36" spans="1:11" x14ac:dyDescent="0.3">
      <c r="A36" s="15" t="s">
        <v>14</v>
      </c>
      <c r="B36" s="10" t="s">
        <v>185</v>
      </c>
    </row>
    <row r="37" spans="1:11" x14ac:dyDescent="0.3">
      <c r="C37" s="17" t="s">
        <v>204</v>
      </c>
      <c r="D37" s="94">
        <v>516</v>
      </c>
    </row>
    <row r="38" spans="1:11" x14ac:dyDescent="0.3">
      <c r="C38" s="17" t="s">
        <v>205</v>
      </c>
      <c r="D38" s="96">
        <v>250</v>
      </c>
    </row>
    <row r="39" spans="1:11" x14ac:dyDescent="0.3">
      <c r="C39" s="17" t="s">
        <v>206</v>
      </c>
      <c r="D39" s="94">
        <f>D37-D38</f>
        <v>266</v>
      </c>
    </row>
    <row r="41" spans="1:11" ht="15.6" x14ac:dyDescent="0.3">
      <c r="A41" s="15" t="s">
        <v>113</v>
      </c>
      <c r="B41" s="1" t="s">
        <v>207</v>
      </c>
    </row>
    <row r="42" spans="1:11" x14ac:dyDescent="0.3">
      <c r="B42" s="38" t="s">
        <v>150</v>
      </c>
      <c r="C42" s="39"/>
      <c r="D42" s="39"/>
      <c r="E42" s="39"/>
      <c r="F42" s="39"/>
      <c r="G42" s="39"/>
      <c r="H42" s="39"/>
      <c r="I42" s="39"/>
      <c r="J42" s="39"/>
      <c r="K42" s="40" t="s">
        <v>7</v>
      </c>
    </row>
    <row r="43" spans="1:11" ht="27.6" x14ac:dyDescent="0.3">
      <c r="B43" s="41" t="s">
        <v>9</v>
      </c>
      <c r="C43" s="41" t="s">
        <v>0</v>
      </c>
      <c r="D43" s="42" t="s">
        <v>17</v>
      </c>
      <c r="E43" s="41" t="s">
        <v>129</v>
      </c>
      <c r="F43" s="41" t="s">
        <v>18</v>
      </c>
      <c r="G43" s="43" t="s">
        <v>5</v>
      </c>
      <c r="H43" s="44"/>
      <c r="I43" s="45"/>
      <c r="J43" s="42" t="s">
        <v>10</v>
      </c>
      <c r="K43" s="41" t="s">
        <v>11</v>
      </c>
    </row>
    <row r="44" spans="1:11" ht="18" customHeight="1" x14ac:dyDescent="0.3">
      <c r="B44" s="53">
        <v>46113</v>
      </c>
      <c r="C44" s="54">
        <v>60</v>
      </c>
      <c r="D44" s="54" t="s">
        <v>208</v>
      </c>
      <c r="E44" s="59" t="s">
        <v>152</v>
      </c>
      <c r="F44" s="55"/>
      <c r="G44" s="56" t="s">
        <v>190</v>
      </c>
      <c r="H44" s="56"/>
      <c r="I44" s="56"/>
      <c r="J44" s="98"/>
      <c r="K44" s="27">
        <v>2580</v>
      </c>
    </row>
    <row r="45" spans="1:11" ht="18" customHeight="1" x14ac:dyDescent="0.3">
      <c r="B45" s="53">
        <v>46113</v>
      </c>
      <c r="C45" s="54">
        <v>60</v>
      </c>
      <c r="D45" s="54" t="s">
        <v>208</v>
      </c>
      <c r="E45" s="99" t="s">
        <v>157</v>
      </c>
      <c r="F45" s="100"/>
      <c r="G45" s="101" t="s">
        <v>190</v>
      </c>
      <c r="H45" s="102"/>
      <c r="I45" s="103"/>
      <c r="J45" s="104">
        <v>2064</v>
      </c>
      <c r="K45" s="105"/>
    </row>
    <row r="46" spans="1:11" ht="18" customHeight="1" x14ac:dyDescent="0.3">
      <c r="B46" s="53">
        <v>46113</v>
      </c>
      <c r="C46" s="54">
        <v>60</v>
      </c>
      <c r="D46" s="54" t="s">
        <v>208</v>
      </c>
      <c r="E46" s="99">
        <v>4120</v>
      </c>
      <c r="F46" s="99"/>
      <c r="G46" s="28" t="s">
        <v>190</v>
      </c>
      <c r="H46" s="29"/>
      <c r="I46" s="30"/>
      <c r="J46" s="27">
        <v>266</v>
      </c>
      <c r="K46" s="27"/>
    </row>
    <row r="47" spans="1:11" ht="18" customHeight="1" x14ac:dyDescent="0.3">
      <c r="B47" s="53">
        <v>46113</v>
      </c>
      <c r="C47" s="54">
        <v>60</v>
      </c>
      <c r="D47" s="54" t="s">
        <v>208</v>
      </c>
      <c r="E47" s="59" t="s">
        <v>191</v>
      </c>
      <c r="F47" s="59"/>
      <c r="G47" s="26" t="s">
        <v>209</v>
      </c>
      <c r="H47" s="26"/>
      <c r="I47" s="26"/>
      <c r="J47" s="27"/>
      <c r="K47" s="27">
        <v>52.5</v>
      </c>
    </row>
    <row r="48" spans="1:11" ht="18" customHeight="1" x14ac:dyDescent="0.3">
      <c r="B48" s="53">
        <v>46113</v>
      </c>
      <c r="C48" s="54">
        <v>60</v>
      </c>
      <c r="D48" s="54" t="s">
        <v>208</v>
      </c>
      <c r="E48" s="25">
        <v>1100</v>
      </c>
      <c r="F48" s="25">
        <v>11075</v>
      </c>
      <c r="G48" s="28" t="s">
        <v>190</v>
      </c>
      <c r="H48" s="29"/>
      <c r="I48" s="30"/>
      <c r="J48" s="27">
        <v>302.5</v>
      </c>
      <c r="K48" s="58"/>
    </row>
  </sheetData>
  <mergeCells count="25">
    <mergeCell ref="G45:I45"/>
    <mergeCell ref="G46:I46"/>
    <mergeCell ref="G47:I47"/>
    <mergeCell ref="G48:I48"/>
    <mergeCell ref="G27:I27"/>
    <mergeCell ref="G28:I28"/>
    <mergeCell ref="G29:I29"/>
    <mergeCell ref="B42:J42"/>
    <mergeCell ref="G43:I43"/>
    <mergeCell ref="G44:I44"/>
    <mergeCell ref="B19:J19"/>
    <mergeCell ref="G20:I20"/>
    <mergeCell ref="G21:I21"/>
    <mergeCell ref="G22:I22"/>
    <mergeCell ref="G23:I23"/>
    <mergeCell ref="B26:J26"/>
    <mergeCell ref="G9:I9"/>
    <mergeCell ref="G10:I10"/>
    <mergeCell ref="G11:I11"/>
    <mergeCell ref="G12:I12"/>
    <mergeCell ref="G13:I13"/>
    <mergeCell ref="G14:I14"/>
    <mergeCell ref="B4:D4"/>
    <mergeCell ref="B5:D5"/>
    <mergeCell ref="B8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ACA48-1EEA-4A9C-B96E-A08535FEB2F4}">
  <dimension ref="A1:K96"/>
  <sheetViews>
    <sheetView showGridLines="0" topLeftCell="A88" workbookViewId="0">
      <selection activeCell="A99" sqref="A99:XFD153"/>
    </sheetView>
  </sheetViews>
  <sheetFormatPr defaultRowHeight="15" x14ac:dyDescent="0.3"/>
  <cols>
    <col min="1" max="1" width="2.88671875" style="15" customWidth="1"/>
    <col min="2" max="2" width="13.21875" style="17" customWidth="1"/>
    <col min="3" max="3" width="11.6640625" style="17" customWidth="1"/>
    <col min="4" max="4" width="10.109375" style="17" customWidth="1"/>
    <col min="5" max="5" width="17.44140625" style="17" customWidth="1"/>
    <col min="6" max="6" width="11.88671875" style="17" customWidth="1"/>
    <col min="7" max="7" width="12" style="17" customWidth="1"/>
    <col min="8" max="8" width="12.21875" style="17" customWidth="1"/>
    <col min="9" max="9" width="16.77734375" style="17" customWidth="1"/>
    <col min="10" max="10" width="12.5546875" style="17" customWidth="1"/>
    <col min="11" max="11" width="11.109375" style="17" customWidth="1"/>
    <col min="12" max="12" width="10.77734375" style="17" customWidth="1"/>
    <col min="13" max="13" width="2.44140625" style="17" customWidth="1"/>
    <col min="14" max="16384" width="8.88671875" style="17"/>
  </cols>
  <sheetData>
    <row r="1" spans="1:11" x14ac:dyDescent="0.3">
      <c r="B1" s="36" t="s">
        <v>210</v>
      </c>
    </row>
    <row r="2" spans="1:11" x14ac:dyDescent="0.3">
      <c r="A2" s="15" t="s">
        <v>12</v>
      </c>
      <c r="B2" s="1" t="s">
        <v>211</v>
      </c>
    </row>
    <row r="3" spans="1:11" ht="10.95" customHeight="1" x14ac:dyDescent="0.3">
      <c r="A3" s="14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3">
      <c r="A4" s="14"/>
      <c r="B4" s="19" t="s">
        <v>162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ht="10.95" customHeight="1" x14ac:dyDescent="0.3">
      <c r="A5" s="14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8" customHeight="1" x14ac:dyDescent="0.3">
      <c r="A6" s="14"/>
      <c r="B6" s="20" t="s">
        <v>131</v>
      </c>
      <c r="C6" s="54">
        <v>14030</v>
      </c>
      <c r="D6" s="65" t="s">
        <v>212</v>
      </c>
      <c r="E6" s="65"/>
      <c r="F6" s="18"/>
      <c r="G6" s="18"/>
      <c r="H6" s="18"/>
      <c r="I6" s="18"/>
      <c r="J6" s="18"/>
      <c r="K6" s="18"/>
    </row>
    <row r="7" spans="1:11" ht="10.95" customHeight="1" x14ac:dyDescent="0.3">
      <c r="A7" s="14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8" customHeight="1" x14ac:dyDescent="0.3">
      <c r="A8" s="14"/>
      <c r="B8" s="20" t="s">
        <v>0</v>
      </c>
      <c r="C8" s="21">
        <v>50</v>
      </c>
      <c r="D8" s="18"/>
      <c r="E8" s="20" t="s">
        <v>132</v>
      </c>
      <c r="F8" s="22" t="s">
        <v>213</v>
      </c>
      <c r="G8" s="18"/>
      <c r="H8" s="66" t="s">
        <v>133</v>
      </c>
      <c r="I8" s="67"/>
      <c r="J8" s="23" t="s">
        <v>137</v>
      </c>
      <c r="K8" s="18"/>
    </row>
    <row r="9" spans="1:11" ht="18" customHeight="1" x14ac:dyDescent="0.3">
      <c r="A9" s="14"/>
      <c r="B9" s="20" t="s">
        <v>5</v>
      </c>
      <c r="C9" s="54" t="s">
        <v>214</v>
      </c>
      <c r="D9" s="18"/>
      <c r="E9" s="20" t="s">
        <v>19</v>
      </c>
      <c r="F9" s="59" t="s">
        <v>123</v>
      </c>
      <c r="G9" s="18"/>
      <c r="H9" s="66" t="s">
        <v>1</v>
      </c>
      <c r="I9" s="67"/>
      <c r="J9" s="53">
        <v>44743</v>
      </c>
      <c r="K9" s="18"/>
    </row>
    <row r="10" spans="1:11" ht="18" customHeight="1" x14ac:dyDescent="0.3">
      <c r="A10" s="14"/>
      <c r="B10" s="20" t="s">
        <v>134</v>
      </c>
      <c r="C10" s="53">
        <v>44774</v>
      </c>
      <c r="D10" s="18"/>
      <c r="E10" s="20" t="s">
        <v>4</v>
      </c>
      <c r="F10" s="68">
        <v>615</v>
      </c>
      <c r="G10" s="18"/>
      <c r="H10" s="66" t="s">
        <v>6</v>
      </c>
      <c r="I10" s="67"/>
      <c r="J10" s="69">
        <f>I15+I16+I17+I18+J15+J16+J17+J18</f>
        <v>14520</v>
      </c>
      <c r="K10" s="18" t="s">
        <v>7</v>
      </c>
    </row>
    <row r="11" spans="1:11" ht="10.95" customHeight="1" x14ac:dyDescent="0.3">
      <c r="A11" s="14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3">
      <c r="A12" s="14"/>
      <c r="B12" s="19" t="s">
        <v>8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0.95" customHeight="1" x14ac:dyDescent="0.3">
      <c r="A13" s="14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7.6" x14ac:dyDescent="0.3">
      <c r="A14" s="14"/>
      <c r="B14" s="24" t="s">
        <v>165</v>
      </c>
      <c r="C14" s="70" t="s">
        <v>5</v>
      </c>
      <c r="D14" s="70"/>
      <c r="E14" s="70"/>
      <c r="F14" s="24" t="s">
        <v>2</v>
      </c>
      <c r="G14" s="24" t="s">
        <v>15</v>
      </c>
      <c r="H14" s="24" t="s">
        <v>128</v>
      </c>
      <c r="I14" s="24" t="s">
        <v>6</v>
      </c>
      <c r="J14" s="24" t="s">
        <v>3</v>
      </c>
      <c r="K14" s="18"/>
    </row>
    <row r="15" spans="1:11" ht="18" customHeight="1" x14ac:dyDescent="0.3">
      <c r="A15" s="14"/>
      <c r="B15" s="59" t="s">
        <v>152</v>
      </c>
      <c r="C15" s="110" t="s">
        <v>215</v>
      </c>
      <c r="D15" s="111"/>
      <c r="E15" s="112"/>
      <c r="F15" s="54">
        <v>1</v>
      </c>
      <c r="G15" s="71">
        <v>0.21</v>
      </c>
      <c r="H15" s="72" t="s">
        <v>124</v>
      </c>
      <c r="I15" s="27">
        <v>-12000</v>
      </c>
      <c r="J15" s="27">
        <f>G15*I15</f>
        <v>-2520</v>
      </c>
      <c r="K15" s="18"/>
    </row>
    <row r="16" spans="1:11" ht="18" customHeight="1" x14ac:dyDescent="0.3">
      <c r="A16" s="14"/>
      <c r="B16" s="59" t="s">
        <v>157</v>
      </c>
      <c r="C16" s="113" t="s">
        <v>215</v>
      </c>
      <c r="D16" s="114"/>
      <c r="E16" s="115"/>
      <c r="F16" s="54">
        <v>1</v>
      </c>
      <c r="G16" s="71">
        <v>0.21</v>
      </c>
      <c r="H16" s="72" t="str">
        <f>H15</f>
        <v>excl./hoog</v>
      </c>
      <c r="I16" s="27">
        <v>9000</v>
      </c>
      <c r="J16" s="27">
        <f t="shared" ref="J16:J18" si="0">G16*I16</f>
        <v>1890</v>
      </c>
      <c r="K16" s="18"/>
    </row>
    <row r="17" spans="1:11" ht="18" customHeight="1" x14ac:dyDescent="0.3">
      <c r="A17" s="14"/>
      <c r="B17" s="59" t="s">
        <v>152</v>
      </c>
      <c r="C17" s="113" t="s">
        <v>216</v>
      </c>
      <c r="D17" s="114"/>
      <c r="E17" s="115"/>
      <c r="F17" s="54">
        <v>1</v>
      </c>
      <c r="G17" s="71">
        <v>0.21</v>
      </c>
      <c r="H17" s="72" t="str">
        <f>H16</f>
        <v>excl./hoog</v>
      </c>
      <c r="I17" s="27">
        <v>16000</v>
      </c>
      <c r="J17" s="27">
        <f t="shared" si="0"/>
        <v>3360</v>
      </c>
      <c r="K17" s="18"/>
    </row>
    <row r="18" spans="1:11" ht="18" customHeight="1" x14ac:dyDescent="0.3">
      <c r="A18" s="14"/>
      <c r="B18" s="59" t="s">
        <v>217</v>
      </c>
      <c r="C18" s="113" t="s">
        <v>215</v>
      </c>
      <c r="D18" s="114"/>
      <c r="E18" s="115"/>
      <c r="F18" s="54">
        <v>1</v>
      </c>
      <c r="G18" s="71">
        <v>0.21</v>
      </c>
      <c r="H18" s="72" t="str">
        <f>H17</f>
        <v>excl./hoog</v>
      </c>
      <c r="I18" s="27">
        <v>-1000</v>
      </c>
      <c r="J18" s="27">
        <f t="shared" si="0"/>
        <v>-210</v>
      </c>
      <c r="K18" s="18"/>
    </row>
    <row r="19" spans="1:11" ht="10.95" customHeight="1" x14ac:dyDescent="0.3">
      <c r="A19" s="14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1" spans="1:11" x14ac:dyDescent="0.3">
      <c r="A21" s="15" t="s">
        <v>16</v>
      </c>
      <c r="B21" s="1" t="s">
        <v>218</v>
      </c>
    </row>
    <row r="22" spans="1:11" x14ac:dyDescent="0.3">
      <c r="B22" s="38" t="s">
        <v>150</v>
      </c>
      <c r="C22" s="39"/>
      <c r="D22" s="39"/>
      <c r="E22" s="39"/>
      <c r="F22" s="39"/>
      <c r="G22" s="39"/>
      <c r="H22" s="39"/>
      <c r="I22" s="39"/>
      <c r="J22" s="39"/>
      <c r="K22" s="40" t="s">
        <v>7</v>
      </c>
    </row>
    <row r="23" spans="1:11" ht="27.6" x14ac:dyDescent="0.3">
      <c r="B23" s="41" t="s">
        <v>9</v>
      </c>
      <c r="C23" s="41" t="s">
        <v>0</v>
      </c>
      <c r="D23" s="42" t="s">
        <v>17</v>
      </c>
      <c r="E23" s="41" t="s">
        <v>129</v>
      </c>
      <c r="F23" s="116" t="s">
        <v>18</v>
      </c>
      <c r="G23" s="43" t="s">
        <v>5</v>
      </c>
      <c r="H23" s="44"/>
      <c r="I23" s="45"/>
      <c r="J23" s="117" t="s">
        <v>10</v>
      </c>
      <c r="K23" s="116" t="s">
        <v>11</v>
      </c>
    </row>
    <row r="24" spans="1:11" ht="18" customHeight="1" x14ac:dyDescent="0.3">
      <c r="B24" s="53">
        <v>44743</v>
      </c>
      <c r="C24" s="54">
        <v>50</v>
      </c>
      <c r="D24" s="54" t="s">
        <v>137</v>
      </c>
      <c r="E24" s="59" t="s">
        <v>152</v>
      </c>
      <c r="F24" s="118"/>
      <c r="G24" s="56" t="s">
        <v>215</v>
      </c>
      <c r="H24" s="56"/>
      <c r="I24" s="56"/>
      <c r="J24" s="119"/>
      <c r="K24" s="27">
        <v>12000</v>
      </c>
    </row>
    <row r="25" spans="1:11" ht="18" customHeight="1" x14ac:dyDescent="0.3">
      <c r="B25" s="53">
        <v>44743</v>
      </c>
      <c r="C25" s="54">
        <v>50</v>
      </c>
      <c r="D25" s="54" t="s">
        <v>137</v>
      </c>
      <c r="E25" s="99" t="s">
        <v>157</v>
      </c>
      <c r="F25" s="118"/>
      <c r="G25" s="101" t="str">
        <f>G24</f>
        <v>Ingeruilde inventaris</v>
      </c>
      <c r="H25" s="102"/>
      <c r="I25" s="103"/>
      <c r="J25" s="119">
        <v>9000</v>
      </c>
      <c r="K25" s="27"/>
    </row>
    <row r="26" spans="1:11" ht="18" customHeight="1" x14ac:dyDescent="0.3">
      <c r="B26" s="53">
        <v>44743</v>
      </c>
      <c r="C26" s="54">
        <v>50</v>
      </c>
      <c r="D26" s="54" t="s">
        <v>137</v>
      </c>
      <c r="E26" s="99" t="s">
        <v>152</v>
      </c>
      <c r="F26" s="118"/>
      <c r="G26" s="60" t="s">
        <v>216</v>
      </c>
      <c r="H26" s="89"/>
      <c r="I26" s="90"/>
      <c r="J26" s="119">
        <v>16000</v>
      </c>
      <c r="K26" s="27"/>
    </row>
    <row r="27" spans="1:11" ht="18" customHeight="1" x14ac:dyDescent="0.3">
      <c r="B27" s="53">
        <v>44743</v>
      </c>
      <c r="C27" s="54">
        <v>50</v>
      </c>
      <c r="D27" s="54" t="s">
        <v>137</v>
      </c>
      <c r="E27" s="99">
        <v>4120</v>
      </c>
      <c r="F27" s="59"/>
      <c r="G27" s="120" t="str">
        <f>G25</f>
        <v>Ingeruilde inventaris</v>
      </c>
      <c r="H27" s="29"/>
      <c r="I27" s="30"/>
      <c r="J27" s="27"/>
      <c r="K27" s="27">
        <v>1000</v>
      </c>
    </row>
    <row r="28" spans="1:11" ht="18" customHeight="1" x14ac:dyDescent="0.3">
      <c r="B28" s="53">
        <v>44743</v>
      </c>
      <c r="C28" s="54">
        <v>50</v>
      </c>
      <c r="D28" s="54" t="s">
        <v>137</v>
      </c>
      <c r="E28" s="59" t="s">
        <v>146</v>
      </c>
      <c r="F28" s="59"/>
      <c r="G28" s="26" t="s">
        <v>212</v>
      </c>
      <c r="H28" s="26"/>
      <c r="I28" s="26"/>
      <c r="J28" s="27">
        <v>2520</v>
      </c>
      <c r="K28" s="27"/>
    </row>
    <row r="29" spans="1:11" ht="18" customHeight="1" x14ac:dyDescent="0.3">
      <c r="B29" s="53">
        <v>44743</v>
      </c>
      <c r="C29" s="54">
        <v>50</v>
      </c>
      <c r="D29" s="54" t="s">
        <v>137</v>
      </c>
      <c r="E29" s="25">
        <v>1400</v>
      </c>
      <c r="F29" s="25">
        <v>14030</v>
      </c>
      <c r="G29" s="120" t="str">
        <f>G27</f>
        <v>Ingeruilde inventaris</v>
      </c>
      <c r="H29" s="29"/>
      <c r="I29" s="30"/>
      <c r="J29" s="27"/>
      <c r="K29" s="27">
        <v>14520</v>
      </c>
    </row>
    <row r="32" spans="1:11" x14ac:dyDescent="0.3">
      <c r="B32" s="36" t="s">
        <v>219</v>
      </c>
    </row>
    <row r="33" spans="1:11" x14ac:dyDescent="0.3">
      <c r="A33" s="15" t="s">
        <v>12</v>
      </c>
      <c r="B33" s="1" t="s">
        <v>220</v>
      </c>
    </row>
    <row r="34" spans="1:11" ht="9.6" customHeight="1" x14ac:dyDescent="0.3">
      <c r="A34" s="14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x14ac:dyDescent="0.3">
      <c r="A35" s="14"/>
      <c r="B35" s="19" t="s">
        <v>162</v>
      </c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0.95" customHeight="1" x14ac:dyDescent="0.3">
      <c r="A36" s="14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8" customHeight="1" x14ac:dyDescent="0.3">
      <c r="A37" s="14"/>
      <c r="B37" s="20" t="s">
        <v>131</v>
      </c>
      <c r="C37" s="54">
        <v>14072</v>
      </c>
      <c r="D37" s="65" t="s">
        <v>221</v>
      </c>
      <c r="E37" s="65"/>
      <c r="F37" s="18"/>
      <c r="G37" s="18"/>
      <c r="H37" s="18"/>
      <c r="I37" s="18"/>
      <c r="J37" s="18"/>
      <c r="K37" s="18"/>
    </row>
    <row r="38" spans="1:11" ht="10.95" customHeight="1" x14ac:dyDescent="0.3">
      <c r="A38" s="14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8" customHeight="1" x14ac:dyDescent="0.3">
      <c r="A39" s="14"/>
      <c r="B39" s="20" t="s">
        <v>0</v>
      </c>
      <c r="C39" s="21">
        <v>50</v>
      </c>
      <c r="D39" s="18"/>
      <c r="E39" s="20" t="s">
        <v>132</v>
      </c>
      <c r="F39" s="22" t="s">
        <v>163</v>
      </c>
      <c r="G39" s="18"/>
      <c r="H39" s="66" t="s">
        <v>133</v>
      </c>
      <c r="I39" s="67"/>
      <c r="J39" s="23" t="s">
        <v>222</v>
      </c>
      <c r="K39" s="18"/>
    </row>
    <row r="40" spans="1:11" ht="18" customHeight="1" x14ac:dyDescent="0.3">
      <c r="A40" s="14"/>
      <c r="B40" s="20" t="s">
        <v>5</v>
      </c>
      <c r="C40" s="54" t="s">
        <v>214</v>
      </c>
      <c r="D40" s="18"/>
      <c r="E40" s="20" t="s">
        <v>19</v>
      </c>
      <c r="F40" s="59" t="s">
        <v>123</v>
      </c>
      <c r="G40" s="18"/>
      <c r="H40" s="66" t="s">
        <v>1</v>
      </c>
      <c r="I40" s="67"/>
      <c r="J40" s="53">
        <v>44712</v>
      </c>
      <c r="K40" s="18"/>
    </row>
    <row r="41" spans="1:11" ht="18" customHeight="1" x14ac:dyDescent="0.3">
      <c r="A41" s="14"/>
      <c r="B41" s="20" t="s">
        <v>134</v>
      </c>
      <c r="C41" s="53">
        <v>44743</v>
      </c>
      <c r="D41" s="18"/>
      <c r="E41" s="20" t="s">
        <v>4</v>
      </c>
      <c r="F41" s="68">
        <v>89632</v>
      </c>
      <c r="G41" s="18"/>
      <c r="H41" s="66" t="s">
        <v>6</v>
      </c>
      <c r="I41" s="67"/>
      <c r="J41" s="69">
        <f>I46+I47+I48+I49+J46+J47+J48+J49</f>
        <v>38720</v>
      </c>
      <c r="K41" s="18" t="s">
        <v>7</v>
      </c>
    </row>
    <row r="42" spans="1:11" ht="10.95" customHeight="1" x14ac:dyDescent="0.3">
      <c r="A42" s="14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x14ac:dyDescent="0.3">
      <c r="A43" s="14"/>
      <c r="B43" s="19" t="s">
        <v>8</v>
      </c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0.95" customHeight="1" x14ac:dyDescent="0.3">
      <c r="A44" s="14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27.6" x14ac:dyDescent="0.3">
      <c r="A45" s="14"/>
      <c r="B45" s="24" t="s">
        <v>165</v>
      </c>
      <c r="C45" s="70" t="s">
        <v>5</v>
      </c>
      <c r="D45" s="70"/>
      <c r="E45" s="70"/>
      <c r="F45" s="24" t="s">
        <v>2</v>
      </c>
      <c r="G45" s="24" t="s">
        <v>15</v>
      </c>
      <c r="H45" s="24" t="s">
        <v>128</v>
      </c>
      <c r="I45" s="24" t="s">
        <v>6</v>
      </c>
      <c r="J45" s="24" t="s">
        <v>3</v>
      </c>
      <c r="K45" s="18"/>
    </row>
    <row r="46" spans="1:11" ht="18" customHeight="1" x14ac:dyDescent="0.3">
      <c r="A46" s="14"/>
      <c r="B46" s="59" t="s">
        <v>223</v>
      </c>
      <c r="C46" s="110" t="s">
        <v>224</v>
      </c>
      <c r="D46" s="111"/>
      <c r="E46" s="112"/>
      <c r="F46" s="54">
        <v>1</v>
      </c>
      <c r="G46" s="71">
        <v>0.21</v>
      </c>
      <c r="H46" s="72" t="s">
        <v>124</v>
      </c>
      <c r="I46" s="27">
        <v>-33000</v>
      </c>
      <c r="J46" s="27">
        <f>G46*I46</f>
        <v>-6930</v>
      </c>
      <c r="K46" s="18"/>
    </row>
    <row r="47" spans="1:11" ht="18" customHeight="1" x14ac:dyDescent="0.3">
      <c r="A47" s="14"/>
      <c r="B47" s="59" t="s">
        <v>225</v>
      </c>
      <c r="C47" s="113" t="str">
        <f>C46</f>
        <v>Ingeruilde bedrijfsauto</v>
      </c>
      <c r="D47" s="114"/>
      <c r="E47" s="115"/>
      <c r="F47" s="54">
        <v>1</v>
      </c>
      <c r="G47" s="71">
        <v>0.21</v>
      </c>
      <c r="H47" s="72" t="str">
        <f>H46</f>
        <v>excl./hoog</v>
      </c>
      <c r="I47" s="27">
        <v>28750</v>
      </c>
      <c r="J47" s="27">
        <f t="shared" ref="J47:J49" si="1">G47*I47</f>
        <v>6037.5</v>
      </c>
      <c r="K47" s="18"/>
    </row>
    <row r="48" spans="1:11" ht="18" customHeight="1" x14ac:dyDescent="0.3">
      <c r="A48" s="14"/>
      <c r="B48" s="59" t="s">
        <v>223</v>
      </c>
      <c r="C48" s="113" t="s">
        <v>226</v>
      </c>
      <c r="D48" s="114"/>
      <c r="E48" s="115"/>
      <c r="F48" s="54">
        <v>1</v>
      </c>
      <c r="G48" s="71">
        <v>0.21</v>
      </c>
      <c r="H48" s="72" t="str">
        <f>H47</f>
        <v>excl./hoog</v>
      </c>
      <c r="I48" s="27">
        <v>36000</v>
      </c>
      <c r="J48" s="27">
        <f t="shared" si="1"/>
        <v>7560</v>
      </c>
      <c r="K48" s="18"/>
    </row>
    <row r="49" spans="1:11" ht="18" customHeight="1" x14ac:dyDescent="0.3">
      <c r="A49" s="14"/>
      <c r="B49" s="59" t="s">
        <v>217</v>
      </c>
      <c r="C49" s="113" t="str">
        <f>C47</f>
        <v>Ingeruilde bedrijfsauto</v>
      </c>
      <c r="D49" s="114"/>
      <c r="E49" s="115"/>
      <c r="F49" s="54">
        <v>1</v>
      </c>
      <c r="G49" s="71">
        <v>0.21</v>
      </c>
      <c r="H49" s="72" t="str">
        <f>H48</f>
        <v>excl./hoog</v>
      </c>
      <c r="I49" s="27">
        <v>250</v>
      </c>
      <c r="J49" s="27">
        <f t="shared" si="1"/>
        <v>52.5</v>
      </c>
      <c r="K49" s="18"/>
    </row>
    <row r="50" spans="1:11" ht="10.95" customHeight="1" x14ac:dyDescent="0.3">
      <c r="A50" s="14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3">
      <c r="B51" s="17" t="s">
        <v>227</v>
      </c>
    </row>
    <row r="53" spans="1:11" x14ac:dyDescent="0.3">
      <c r="A53" s="15" t="s">
        <v>16</v>
      </c>
      <c r="B53" s="1" t="s">
        <v>228</v>
      </c>
    </row>
    <row r="54" spans="1:11" x14ac:dyDescent="0.3">
      <c r="B54" s="38" t="s">
        <v>150</v>
      </c>
      <c r="C54" s="39"/>
      <c r="D54" s="39"/>
      <c r="E54" s="39"/>
      <c r="F54" s="39"/>
      <c r="G54" s="39"/>
      <c r="H54" s="39"/>
      <c r="I54" s="39"/>
      <c r="J54" s="39"/>
      <c r="K54" s="40" t="s">
        <v>7</v>
      </c>
    </row>
    <row r="55" spans="1:11" ht="27.6" x14ac:dyDescent="0.3">
      <c r="B55" s="41" t="s">
        <v>9</v>
      </c>
      <c r="C55" s="41" t="s">
        <v>0</v>
      </c>
      <c r="D55" s="42" t="s">
        <v>17</v>
      </c>
      <c r="E55" s="41" t="s">
        <v>129</v>
      </c>
      <c r="F55" s="116" t="s">
        <v>18</v>
      </c>
      <c r="G55" s="43" t="s">
        <v>5</v>
      </c>
      <c r="H55" s="44"/>
      <c r="I55" s="45"/>
      <c r="J55" s="117" t="s">
        <v>10</v>
      </c>
      <c r="K55" s="116" t="s">
        <v>11</v>
      </c>
    </row>
    <row r="56" spans="1:11" ht="18" customHeight="1" x14ac:dyDescent="0.3">
      <c r="B56" s="53">
        <v>44712</v>
      </c>
      <c r="C56" s="54">
        <v>50</v>
      </c>
      <c r="D56" s="54" t="s">
        <v>222</v>
      </c>
      <c r="E56" s="59" t="s">
        <v>223</v>
      </c>
      <c r="F56" s="118"/>
      <c r="G56" s="110" t="s">
        <v>224</v>
      </c>
      <c r="H56" s="111"/>
      <c r="I56" s="112"/>
      <c r="J56" s="119"/>
      <c r="K56" s="27">
        <v>33000</v>
      </c>
    </row>
    <row r="57" spans="1:11" ht="18" customHeight="1" x14ac:dyDescent="0.3">
      <c r="B57" s="53">
        <v>44712</v>
      </c>
      <c r="C57" s="54">
        <v>50</v>
      </c>
      <c r="D57" s="54" t="s">
        <v>222</v>
      </c>
      <c r="E57" s="99" t="s">
        <v>225</v>
      </c>
      <c r="F57" s="118"/>
      <c r="G57" s="113" t="str">
        <f>G56</f>
        <v>Ingeruilde bedrijfsauto</v>
      </c>
      <c r="H57" s="114"/>
      <c r="I57" s="115"/>
      <c r="J57" s="119">
        <v>28750</v>
      </c>
      <c r="K57" s="27"/>
    </row>
    <row r="58" spans="1:11" ht="18" customHeight="1" x14ac:dyDescent="0.3">
      <c r="B58" s="53">
        <v>44712</v>
      </c>
      <c r="C58" s="54">
        <v>50</v>
      </c>
      <c r="D58" s="54" t="s">
        <v>222</v>
      </c>
      <c r="E58" s="99" t="s">
        <v>223</v>
      </c>
      <c r="F58" s="118"/>
      <c r="G58" s="113" t="s">
        <v>226</v>
      </c>
      <c r="H58" s="114"/>
      <c r="I58" s="115"/>
      <c r="J58" s="119">
        <v>36000</v>
      </c>
      <c r="K58" s="27"/>
    </row>
    <row r="59" spans="1:11" ht="18" customHeight="1" x14ac:dyDescent="0.3">
      <c r="B59" s="53">
        <v>44712</v>
      </c>
      <c r="C59" s="54">
        <v>50</v>
      </c>
      <c r="D59" s="54" t="s">
        <v>222</v>
      </c>
      <c r="E59" s="99">
        <v>4120</v>
      </c>
      <c r="F59" s="59"/>
      <c r="G59" s="113" t="str">
        <f>G57</f>
        <v>Ingeruilde bedrijfsauto</v>
      </c>
      <c r="H59" s="114"/>
      <c r="I59" s="115"/>
      <c r="J59" s="27">
        <v>250</v>
      </c>
      <c r="K59" s="27"/>
    </row>
    <row r="60" spans="1:11" ht="18" customHeight="1" x14ac:dyDescent="0.3">
      <c r="B60" s="53">
        <v>44712</v>
      </c>
      <c r="C60" s="54">
        <v>50</v>
      </c>
      <c r="D60" s="54" t="s">
        <v>222</v>
      </c>
      <c r="E60" s="59" t="s">
        <v>146</v>
      </c>
      <c r="F60" s="59"/>
      <c r="G60" s="26" t="s">
        <v>221</v>
      </c>
      <c r="H60" s="26"/>
      <c r="I60" s="26"/>
      <c r="J60" s="27">
        <v>6720</v>
      </c>
      <c r="K60" s="27"/>
    </row>
    <row r="61" spans="1:11" ht="18" customHeight="1" x14ac:dyDescent="0.3">
      <c r="B61" s="53">
        <v>44712</v>
      </c>
      <c r="C61" s="54">
        <v>50</v>
      </c>
      <c r="D61" s="54" t="s">
        <v>222</v>
      </c>
      <c r="E61" s="25">
        <v>1400</v>
      </c>
      <c r="F61" s="25">
        <v>14072</v>
      </c>
      <c r="G61" s="120" t="str">
        <f>G59</f>
        <v>Ingeruilde bedrijfsauto</v>
      </c>
      <c r="H61" s="29"/>
      <c r="I61" s="30"/>
      <c r="J61" s="27"/>
      <c r="K61" s="27">
        <v>38720</v>
      </c>
    </row>
    <row r="64" spans="1:11" x14ac:dyDescent="0.3">
      <c r="B64" s="36" t="s">
        <v>229</v>
      </c>
    </row>
    <row r="65" spans="1:11" x14ac:dyDescent="0.3">
      <c r="A65" s="15" t="s">
        <v>12</v>
      </c>
      <c r="B65" s="1" t="s">
        <v>230</v>
      </c>
    </row>
    <row r="66" spans="1:11" x14ac:dyDescent="0.3">
      <c r="B66" s="38" t="s">
        <v>150</v>
      </c>
      <c r="C66" s="39"/>
      <c r="D66" s="39"/>
      <c r="E66" s="39"/>
      <c r="F66" s="39"/>
      <c r="G66" s="39"/>
      <c r="H66" s="39"/>
      <c r="I66" s="39"/>
      <c r="J66" s="39"/>
      <c r="K66" s="40" t="s">
        <v>7</v>
      </c>
    </row>
    <row r="67" spans="1:11" ht="27.6" x14ac:dyDescent="0.3">
      <c r="B67" s="41" t="s">
        <v>9</v>
      </c>
      <c r="C67" s="41" t="s">
        <v>0</v>
      </c>
      <c r="D67" s="42" t="s">
        <v>17</v>
      </c>
      <c r="E67" s="116" t="s">
        <v>129</v>
      </c>
      <c r="F67" s="116" t="s">
        <v>18</v>
      </c>
      <c r="G67" s="43" t="s">
        <v>5</v>
      </c>
      <c r="H67" s="44"/>
      <c r="I67" s="45"/>
      <c r="J67" s="117" t="s">
        <v>10</v>
      </c>
      <c r="K67" s="116" t="s">
        <v>11</v>
      </c>
    </row>
    <row r="68" spans="1:11" ht="18" customHeight="1" x14ac:dyDescent="0.3">
      <c r="B68" s="53">
        <v>44593</v>
      </c>
      <c r="C68" s="54">
        <v>90</v>
      </c>
      <c r="D68" s="54" t="s">
        <v>143</v>
      </c>
      <c r="E68" s="59" t="s">
        <v>231</v>
      </c>
      <c r="F68" s="118"/>
      <c r="G68" s="110" t="s">
        <v>232</v>
      </c>
      <c r="H68" s="111"/>
      <c r="I68" s="112"/>
      <c r="J68" s="119"/>
      <c r="K68" s="27">
        <v>55000</v>
      </c>
    </row>
    <row r="69" spans="1:11" ht="18" customHeight="1" x14ac:dyDescent="0.3">
      <c r="B69" s="53">
        <v>44593</v>
      </c>
      <c r="C69" s="54">
        <v>90</v>
      </c>
      <c r="D69" s="54" t="s">
        <v>143</v>
      </c>
      <c r="E69" s="59" t="s">
        <v>233</v>
      </c>
      <c r="F69" s="118"/>
      <c r="G69" s="113" t="str">
        <f>G68</f>
        <v>Buitengebruikgesteld X4</v>
      </c>
      <c r="H69" s="114"/>
      <c r="I69" s="115"/>
      <c r="J69" s="119">
        <v>40000</v>
      </c>
      <c r="K69" s="27"/>
    </row>
    <row r="70" spans="1:11" ht="18" customHeight="1" x14ac:dyDescent="0.3">
      <c r="B70" s="53">
        <v>44593</v>
      </c>
      <c r="C70" s="54">
        <v>90</v>
      </c>
      <c r="D70" s="54" t="s">
        <v>143</v>
      </c>
      <c r="E70" s="59" t="s">
        <v>234</v>
      </c>
      <c r="F70" s="118"/>
      <c r="G70" s="113" t="s">
        <v>235</v>
      </c>
      <c r="H70" s="114"/>
      <c r="I70" s="115"/>
      <c r="J70" s="119">
        <v>15000</v>
      </c>
      <c r="K70" s="27"/>
    </row>
    <row r="72" spans="1:11" x14ac:dyDescent="0.3">
      <c r="A72" s="15" t="s">
        <v>16</v>
      </c>
      <c r="B72" s="1" t="s">
        <v>236</v>
      </c>
    </row>
    <row r="73" spans="1:11" x14ac:dyDescent="0.3">
      <c r="B73" s="38" t="s">
        <v>150</v>
      </c>
      <c r="C73" s="39"/>
      <c r="D73" s="39"/>
      <c r="E73" s="39"/>
      <c r="F73" s="39"/>
      <c r="G73" s="39"/>
      <c r="H73" s="39"/>
      <c r="I73" s="39"/>
      <c r="J73" s="39"/>
      <c r="K73" s="40" t="s">
        <v>7</v>
      </c>
    </row>
    <row r="74" spans="1:11" ht="27.6" x14ac:dyDescent="0.3">
      <c r="B74" s="41" t="s">
        <v>9</v>
      </c>
      <c r="C74" s="41" t="s">
        <v>0</v>
      </c>
      <c r="D74" s="42" t="s">
        <v>17</v>
      </c>
      <c r="E74" s="116" t="s">
        <v>129</v>
      </c>
      <c r="F74" s="116" t="s">
        <v>18</v>
      </c>
      <c r="G74" s="43" t="s">
        <v>5</v>
      </c>
      <c r="H74" s="44"/>
      <c r="I74" s="45"/>
      <c r="J74" s="117" t="s">
        <v>10</v>
      </c>
      <c r="K74" s="116" t="s">
        <v>11</v>
      </c>
    </row>
    <row r="75" spans="1:11" ht="18" customHeight="1" x14ac:dyDescent="0.3">
      <c r="B75" s="53">
        <v>44712</v>
      </c>
      <c r="C75" s="54">
        <v>60</v>
      </c>
      <c r="D75" s="54" t="s">
        <v>144</v>
      </c>
      <c r="E75" s="59" t="s">
        <v>147</v>
      </c>
      <c r="F75" s="79">
        <v>11072</v>
      </c>
      <c r="G75" s="110" t="s">
        <v>232</v>
      </c>
      <c r="H75" s="111"/>
      <c r="I75" s="112"/>
      <c r="J75" s="119">
        <v>16940</v>
      </c>
      <c r="K75" s="27"/>
    </row>
    <row r="76" spans="1:11" ht="18" customHeight="1" x14ac:dyDescent="0.3">
      <c r="B76" s="53">
        <v>44712</v>
      </c>
      <c r="C76" s="54">
        <v>60</v>
      </c>
      <c r="D76" s="54" t="s">
        <v>144</v>
      </c>
      <c r="E76" s="59" t="s">
        <v>191</v>
      </c>
      <c r="F76" s="118"/>
      <c r="G76" s="113" t="s">
        <v>237</v>
      </c>
      <c r="H76" s="114"/>
      <c r="I76" s="115"/>
      <c r="J76" s="119"/>
      <c r="K76" s="27">
        <v>2940</v>
      </c>
    </row>
    <row r="77" spans="1:11" ht="18" customHeight="1" x14ac:dyDescent="0.3">
      <c r="B77" s="53">
        <v>44712</v>
      </c>
      <c r="C77" s="54">
        <v>60</v>
      </c>
      <c r="D77" s="54" t="s">
        <v>144</v>
      </c>
      <c r="E77" s="59" t="s">
        <v>234</v>
      </c>
      <c r="F77" s="118"/>
      <c r="G77" s="113" t="s">
        <v>235</v>
      </c>
      <c r="H77" s="114"/>
      <c r="I77" s="115"/>
      <c r="J77" s="119"/>
      <c r="K77" s="27">
        <v>15000</v>
      </c>
    </row>
    <row r="78" spans="1:11" ht="18" customHeight="1" x14ac:dyDescent="0.3">
      <c r="B78" s="53">
        <v>44712</v>
      </c>
      <c r="C78" s="54">
        <v>60</v>
      </c>
      <c r="D78" s="54" t="s">
        <v>144</v>
      </c>
      <c r="E78" s="25">
        <v>4120</v>
      </c>
      <c r="F78" s="58"/>
      <c r="G78" s="110" t="s">
        <v>232</v>
      </c>
      <c r="H78" s="111"/>
      <c r="I78" s="112"/>
      <c r="J78" s="27">
        <v>1000</v>
      </c>
      <c r="K78" s="58"/>
    </row>
    <row r="81" spans="1:11" x14ac:dyDescent="0.3">
      <c r="B81" s="36" t="s">
        <v>238</v>
      </c>
    </row>
    <row r="82" spans="1:11" x14ac:dyDescent="0.3">
      <c r="A82" s="15" t="s">
        <v>12</v>
      </c>
      <c r="B82" s="1" t="s">
        <v>230</v>
      </c>
    </row>
    <row r="83" spans="1:11" x14ac:dyDescent="0.3">
      <c r="B83" s="38" t="s">
        <v>150</v>
      </c>
      <c r="C83" s="39"/>
      <c r="D83" s="39"/>
      <c r="E83" s="39"/>
      <c r="F83" s="39"/>
      <c r="G83" s="39"/>
      <c r="H83" s="39"/>
      <c r="I83" s="39"/>
      <c r="J83" s="39"/>
      <c r="K83" s="40" t="s">
        <v>7</v>
      </c>
    </row>
    <row r="84" spans="1:11" ht="27.6" x14ac:dyDescent="0.3">
      <c r="B84" s="41" t="s">
        <v>9</v>
      </c>
      <c r="C84" s="41" t="s">
        <v>0</v>
      </c>
      <c r="D84" s="42" t="s">
        <v>17</v>
      </c>
      <c r="E84" s="116" t="s">
        <v>129</v>
      </c>
      <c r="F84" s="116" t="s">
        <v>18</v>
      </c>
      <c r="G84" s="43" t="s">
        <v>5</v>
      </c>
      <c r="H84" s="44"/>
      <c r="I84" s="45"/>
      <c r="J84" s="117" t="s">
        <v>10</v>
      </c>
      <c r="K84" s="116" t="s">
        <v>11</v>
      </c>
    </row>
    <row r="85" spans="1:11" ht="18" customHeight="1" x14ac:dyDescent="0.3">
      <c r="B85" s="53">
        <v>44835</v>
      </c>
      <c r="C85" s="54">
        <v>90</v>
      </c>
      <c r="D85" s="54" t="s">
        <v>239</v>
      </c>
      <c r="E85" s="59" t="s">
        <v>231</v>
      </c>
      <c r="F85" s="118"/>
      <c r="G85" s="110" t="s">
        <v>240</v>
      </c>
      <c r="H85" s="111"/>
      <c r="I85" s="112"/>
      <c r="J85" s="119"/>
      <c r="K85" s="27">
        <v>4000</v>
      </c>
    </row>
    <row r="86" spans="1:11" ht="18" customHeight="1" x14ac:dyDescent="0.3">
      <c r="B86" s="53">
        <v>44835</v>
      </c>
      <c r="C86" s="54">
        <v>90</v>
      </c>
      <c r="D86" s="54" t="s">
        <v>239</v>
      </c>
      <c r="E86" s="59" t="s">
        <v>233</v>
      </c>
      <c r="F86" s="118"/>
      <c r="G86" s="113" t="str">
        <f>G85</f>
        <v>Buitengebruikgesteld machine ABC</v>
      </c>
      <c r="H86" s="114"/>
      <c r="I86" s="115"/>
      <c r="J86" s="119">
        <v>3000</v>
      </c>
      <c r="K86" s="27"/>
    </row>
    <row r="87" spans="1:11" ht="18" customHeight="1" x14ac:dyDescent="0.3">
      <c r="B87" s="53">
        <v>44835</v>
      </c>
      <c r="C87" s="54">
        <v>90</v>
      </c>
      <c r="D87" s="54" t="s">
        <v>239</v>
      </c>
      <c r="E87" s="59" t="s">
        <v>234</v>
      </c>
      <c r="F87" s="118"/>
      <c r="G87" s="113" t="s">
        <v>241</v>
      </c>
      <c r="H87" s="114"/>
      <c r="I87" s="115"/>
      <c r="J87" s="119">
        <v>800</v>
      </c>
      <c r="K87" s="27"/>
    </row>
    <row r="88" spans="1:11" ht="18" customHeight="1" x14ac:dyDescent="0.3">
      <c r="B88" s="53">
        <v>44835</v>
      </c>
      <c r="C88" s="54">
        <v>90</v>
      </c>
      <c r="D88" s="54" t="s">
        <v>239</v>
      </c>
      <c r="E88" s="25">
        <v>4120</v>
      </c>
      <c r="F88" s="58"/>
      <c r="G88" s="28" t="s">
        <v>240</v>
      </c>
      <c r="H88" s="29"/>
      <c r="I88" s="30"/>
      <c r="J88" s="27">
        <v>200</v>
      </c>
      <c r="K88" s="58"/>
    </row>
    <row r="90" spans="1:11" x14ac:dyDescent="0.3">
      <c r="A90" s="15" t="s">
        <v>16</v>
      </c>
      <c r="B90" s="1" t="s">
        <v>242</v>
      </c>
    </row>
    <row r="91" spans="1:11" x14ac:dyDescent="0.3">
      <c r="B91" s="38" t="s">
        <v>150</v>
      </c>
      <c r="C91" s="39"/>
      <c r="D91" s="39"/>
      <c r="E91" s="39"/>
      <c r="F91" s="39"/>
      <c r="G91" s="39"/>
      <c r="H91" s="39"/>
      <c r="I91" s="39"/>
      <c r="J91" s="39"/>
      <c r="K91" s="40" t="s">
        <v>7</v>
      </c>
    </row>
    <row r="92" spans="1:11" ht="27.6" x14ac:dyDescent="0.3">
      <c r="B92" s="41" t="s">
        <v>9</v>
      </c>
      <c r="C92" s="41" t="s">
        <v>0</v>
      </c>
      <c r="D92" s="42" t="s">
        <v>17</v>
      </c>
      <c r="E92" s="116" t="s">
        <v>129</v>
      </c>
      <c r="F92" s="116" t="s">
        <v>18</v>
      </c>
      <c r="G92" s="43" t="s">
        <v>5</v>
      </c>
      <c r="H92" s="44"/>
      <c r="I92" s="45"/>
      <c r="J92" s="117" t="s">
        <v>10</v>
      </c>
      <c r="K92" s="116" t="s">
        <v>11</v>
      </c>
    </row>
    <row r="93" spans="1:11" ht="18" customHeight="1" x14ac:dyDescent="0.3">
      <c r="B93" s="53">
        <v>44895</v>
      </c>
      <c r="C93" s="54">
        <v>60</v>
      </c>
      <c r="D93" s="54" t="s">
        <v>243</v>
      </c>
      <c r="E93" s="59" t="s">
        <v>147</v>
      </c>
      <c r="F93" s="79">
        <v>11012</v>
      </c>
      <c r="G93" s="110" t="s">
        <v>241</v>
      </c>
      <c r="H93" s="111"/>
      <c r="I93" s="112"/>
      <c r="J93" s="119">
        <v>1089</v>
      </c>
      <c r="K93" s="27"/>
    </row>
    <row r="94" spans="1:11" ht="18" customHeight="1" x14ac:dyDescent="0.3">
      <c r="B94" s="53">
        <v>44895</v>
      </c>
      <c r="C94" s="54">
        <v>60</v>
      </c>
      <c r="D94" s="54" t="s">
        <v>243</v>
      </c>
      <c r="E94" s="59" t="s">
        <v>191</v>
      </c>
      <c r="F94" s="118"/>
      <c r="G94" s="113" t="s">
        <v>136</v>
      </c>
      <c r="H94" s="114"/>
      <c r="I94" s="115"/>
      <c r="J94" s="119"/>
      <c r="K94" s="27">
        <v>189</v>
      </c>
    </row>
    <row r="95" spans="1:11" ht="18" customHeight="1" x14ac:dyDescent="0.3">
      <c r="B95" s="53">
        <v>44895</v>
      </c>
      <c r="C95" s="54">
        <v>60</v>
      </c>
      <c r="D95" s="54" t="s">
        <v>243</v>
      </c>
      <c r="E95" s="59" t="s">
        <v>234</v>
      </c>
      <c r="F95" s="118"/>
      <c r="G95" s="113" t="s">
        <v>241</v>
      </c>
      <c r="H95" s="114"/>
      <c r="I95" s="115"/>
      <c r="J95" s="119"/>
      <c r="K95" s="27">
        <v>800</v>
      </c>
    </row>
    <row r="96" spans="1:11" ht="18" customHeight="1" x14ac:dyDescent="0.3">
      <c r="B96" s="53">
        <v>44895</v>
      </c>
      <c r="C96" s="54">
        <v>60</v>
      </c>
      <c r="D96" s="54" t="s">
        <v>243</v>
      </c>
      <c r="E96" s="25">
        <v>4120</v>
      </c>
      <c r="F96" s="58"/>
      <c r="G96" s="28" t="s">
        <v>244</v>
      </c>
      <c r="H96" s="29"/>
      <c r="I96" s="30"/>
      <c r="J96" s="27"/>
      <c r="K96" s="27">
        <v>100</v>
      </c>
    </row>
  </sheetData>
  <mergeCells count="40">
    <mergeCell ref="G93:I93"/>
    <mergeCell ref="G96:I96"/>
    <mergeCell ref="B83:J83"/>
    <mergeCell ref="G84:I84"/>
    <mergeCell ref="G85:I85"/>
    <mergeCell ref="G88:I88"/>
    <mergeCell ref="B91:J91"/>
    <mergeCell ref="G92:I92"/>
    <mergeCell ref="G67:I67"/>
    <mergeCell ref="G68:I68"/>
    <mergeCell ref="B73:J73"/>
    <mergeCell ref="G74:I74"/>
    <mergeCell ref="G75:I75"/>
    <mergeCell ref="G78:I78"/>
    <mergeCell ref="B54:J54"/>
    <mergeCell ref="G55:I55"/>
    <mergeCell ref="G56:I56"/>
    <mergeCell ref="G60:I60"/>
    <mergeCell ref="G61:I61"/>
    <mergeCell ref="B66:J66"/>
    <mergeCell ref="D37:E37"/>
    <mergeCell ref="H39:I39"/>
    <mergeCell ref="H40:I40"/>
    <mergeCell ref="H41:I41"/>
    <mergeCell ref="C45:E45"/>
    <mergeCell ref="C46:E46"/>
    <mergeCell ref="G24:I24"/>
    <mergeCell ref="G25:I25"/>
    <mergeCell ref="G26:I26"/>
    <mergeCell ref="G27:I27"/>
    <mergeCell ref="G28:I28"/>
    <mergeCell ref="G29:I29"/>
    <mergeCell ref="H9:I9"/>
    <mergeCell ref="H10:I10"/>
    <mergeCell ref="C14:E14"/>
    <mergeCell ref="C15:E15"/>
    <mergeCell ref="B22:J22"/>
    <mergeCell ref="G23:I23"/>
    <mergeCell ref="D6:E6"/>
    <mergeCell ref="H8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98195-6C8B-4D98-8DCA-FEB36BA8541B}">
  <dimension ref="A1:H49"/>
  <sheetViews>
    <sheetView showGridLines="0" workbookViewId="0">
      <selection sqref="A1:XFD243"/>
    </sheetView>
  </sheetViews>
  <sheetFormatPr defaultRowHeight="15" x14ac:dyDescent="0.3"/>
  <cols>
    <col min="1" max="1" width="2.88671875" style="15" customWidth="1"/>
    <col min="2" max="2" width="13.21875" style="17" customWidth="1"/>
    <col min="3" max="3" width="11.6640625" style="17" customWidth="1"/>
    <col min="4" max="4" width="10.109375" style="17" customWidth="1"/>
    <col min="5" max="5" width="17.44140625" style="17" customWidth="1"/>
    <col min="6" max="6" width="11.88671875" style="17" customWidth="1"/>
    <col min="7" max="7" width="12" style="17" customWidth="1"/>
    <col min="8" max="8" width="12.21875" style="17" customWidth="1"/>
    <col min="9" max="9" width="16.77734375" style="17" customWidth="1"/>
    <col min="10" max="10" width="12.5546875" style="17" customWidth="1"/>
    <col min="11" max="11" width="11.109375" style="17" customWidth="1"/>
    <col min="12" max="12" width="10.77734375" style="17" customWidth="1"/>
    <col min="13" max="13" width="2.44140625" style="17" customWidth="1"/>
    <col min="14" max="16384" width="8.88671875" style="17"/>
  </cols>
  <sheetData>
    <row r="1" spans="2:8" x14ac:dyDescent="0.3">
      <c r="B1" s="36" t="s">
        <v>245</v>
      </c>
    </row>
    <row r="2" spans="2:8" x14ac:dyDescent="0.3">
      <c r="B2" s="1" t="s">
        <v>120</v>
      </c>
    </row>
    <row r="3" spans="2:8" x14ac:dyDescent="0.3">
      <c r="B3" s="121" t="s">
        <v>150</v>
      </c>
      <c r="C3" s="122"/>
      <c r="D3" s="122"/>
      <c r="E3" s="122"/>
      <c r="F3" s="122"/>
      <c r="G3" s="122"/>
      <c r="H3" s="40" t="s">
        <v>7</v>
      </c>
    </row>
    <row r="4" spans="2:8" ht="27.6" x14ac:dyDescent="0.3">
      <c r="B4" s="116" t="s">
        <v>129</v>
      </c>
      <c r="C4" s="116" t="s">
        <v>18</v>
      </c>
      <c r="D4" s="43" t="s">
        <v>5</v>
      </c>
      <c r="E4" s="44"/>
      <c r="F4" s="45"/>
      <c r="G4" s="117" t="s">
        <v>10</v>
      </c>
      <c r="H4" s="116" t="s">
        <v>11</v>
      </c>
    </row>
    <row r="5" spans="2:8" ht="18" customHeight="1" x14ac:dyDescent="0.3">
      <c r="B5" s="59" t="s">
        <v>152</v>
      </c>
      <c r="C5" s="79"/>
      <c r="D5" s="110" t="s">
        <v>246</v>
      </c>
      <c r="E5" s="111"/>
      <c r="F5" s="112"/>
      <c r="G5" s="119"/>
      <c r="H5" s="27">
        <v>5000</v>
      </c>
    </row>
    <row r="6" spans="2:8" ht="18" customHeight="1" x14ac:dyDescent="0.3">
      <c r="B6" s="59" t="s">
        <v>157</v>
      </c>
      <c r="C6" s="118"/>
      <c r="D6" s="113" t="str">
        <f>D5</f>
        <v>schenking computers</v>
      </c>
      <c r="E6" s="114"/>
      <c r="F6" s="115"/>
      <c r="G6" s="119">
        <v>4500</v>
      </c>
      <c r="H6" s="27"/>
    </row>
    <row r="7" spans="2:8" ht="18" customHeight="1" x14ac:dyDescent="0.3">
      <c r="B7" s="59" t="s">
        <v>217</v>
      </c>
      <c r="C7" s="118"/>
      <c r="D7" s="113" t="str">
        <f>D6</f>
        <v>schenking computers</v>
      </c>
      <c r="E7" s="114"/>
      <c r="F7" s="115"/>
      <c r="G7" s="119">
        <v>500</v>
      </c>
      <c r="H7" s="27"/>
    </row>
    <row r="10" spans="2:8" x14ac:dyDescent="0.3">
      <c r="B10" s="36" t="s">
        <v>247</v>
      </c>
    </row>
    <row r="11" spans="2:8" x14ac:dyDescent="0.3">
      <c r="B11" s="121" t="s">
        <v>150</v>
      </c>
      <c r="C11" s="122"/>
      <c r="D11" s="122"/>
      <c r="E11" s="122"/>
      <c r="F11" s="122"/>
      <c r="G11" s="122"/>
      <c r="H11" s="40" t="s">
        <v>7</v>
      </c>
    </row>
    <row r="12" spans="2:8" ht="27.6" x14ac:dyDescent="0.3">
      <c r="B12" s="116" t="s">
        <v>129</v>
      </c>
      <c r="C12" s="116" t="s">
        <v>18</v>
      </c>
      <c r="D12" s="43" t="s">
        <v>5</v>
      </c>
      <c r="E12" s="44"/>
      <c r="F12" s="45"/>
      <c r="G12" s="117" t="s">
        <v>10</v>
      </c>
      <c r="H12" s="116" t="s">
        <v>11</v>
      </c>
    </row>
    <row r="13" spans="2:8" ht="18" customHeight="1" x14ac:dyDescent="0.3">
      <c r="B13" s="59" t="s">
        <v>223</v>
      </c>
      <c r="C13" s="79"/>
      <c r="D13" s="110" t="s">
        <v>248</v>
      </c>
      <c r="E13" s="111"/>
      <c r="F13" s="112"/>
      <c r="G13" s="119"/>
      <c r="H13" s="27">
        <v>12000</v>
      </c>
    </row>
    <row r="14" spans="2:8" ht="18" customHeight="1" x14ac:dyDescent="0.3">
      <c r="B14" s="59" t="s">
        <v>225</v>
      </c>
      <c r="C14" s="118"/>
      <c r="D14" s="113" t="str">
        <f>D13</f>
        <v>verkoop bestelauto XX-02-XX</v>
      </c>
      <c r="E14" s="114"/>
      <c r="F14" s="115"/>
      <c r="G14" s="119">
        <v>9000</v>
      </c>
      <c r="H14" s="27"/>
    </row>
    <row r="15" spans="2:8" ht="18" customHeight="1" x14ac:dyDescent="0.3">
      <c r="B15" s="59" t="s">
        <v>147</v>
      </c>
      <c r="C15" s="79">
        <v>11033</v>
      </c>
      <c r="D15" s="110" t="s">
        <v>249</v>
      </c>
      <c r="E15" s="111"/>
      <c r="F15" s="115"/>
      <c r="G15" s="119">
        <v>3872</v>
      </c>
      <c r="H15" s="27"/>
    </row>
    <row r="16" spans="2:8" ht="18" customHeight="1" x14ac:dyDescent="0.3">
      <c r="B16" s="59">
        <v>1650</v>
      </c>
      <c r="C16" s="59"/>
      <c r="D16" s="28" t="s">
        <v>250</v>
      </c>
      <c r="E16" s="29"/>
      <c r="F16" s="30"/>
      <c r="G16" s="58"/>
      <c r="H16" s="27">
        <v>672</v>
      </c>
    </row>
    <row r="17" spans="2:8" ht="18" customHeight="1" x14ac:dyDescent="0.3">
      <c r="B17" s="59" t="s">
        <v>217</v>
      </c>
      <c r="C17" s="59"/>
      <c r="D17" s="110" t="str">
        <f>D13</f>
        <v>verkoop bestelauto XX-02-XX</v>
      </c>
      <c r="E17" s="111"/>
      <c r="F17" s="112"/>
      <c r="G17" s="58"/>
      <c r="H17" s="27">
        <v>200</v>
      </c>
    </row>
    <row r="20" spans="2:8" x14ac:dyDescent="0.3">
      <c r="B20" s="36" t="s">
        <v>251</v>
      </c>
    </row>
    <row r="21" spans="2:8" x14ac:dyDescent="0.3">
      <c r="B21" s="121" t="s">
        <v>150</v>
      </c>
      <c r="C21" s="122"/>
      <c r="D21" s="122"/>
      <c r="E21" s="122"/>
      <c r="F21" s="122"/>
      <c r="G21" s="122"/>
      <c r="H21" s="40" t="s">
        <v>7</v>
      </c>
    </row>
    <row r="22" spans="2:8" ht="27.6" x14ac:dyDescent="0.3">
      <c r="B22" s="116" t="s">
        <v>129</v>
      </c>
      <c r="C22" s="116" t="s">
        <v>18</v>
      </c>
      <c r="D22" s="43" t="s">
        <v>5</v>
      </c>
      <c r="E22" s="44"/>
      <c r="F22" s="45"/>
      <c r="G22" s="117" t="s">
        <v>10</v>
      </c>
      <c r="H22" s="116" t="s">
        <v>11</v>
      </c>
    </row>
    <row r="23" spans="2:8" ht="18" customHeight="1" x14ac:dyDescent="0.3">
      <c r="B23" s="59" t="s">
        <v>223</v>
      </c>
      <c r="C23" s="79"/>
      <c r="D23" s="110" t="s">
        <v>252</v>
      </c>
      <c r="E23" s="111"/>
      <c r="F23" s="112"/>
      <c r="G23" s="119"/>
      <c r="H23" s="27">
        <v>40500</v>
      </c>
    </row>
    <row r="24" spans="2:8" ht="18" customHeight="1" x14ac:dyDescent="0.3">
      <c r="B24" s="59" t="s">
        <v>225</v>
      </c>
      <c r="C24" s="118"/>
      <c r="D24" s="113" t="str">
        <f>D23</f>
        <v>bedrijfsauto CX10</v>
      </c>
      <c r="E24" s="114"/>
      <c r="F24" s="115"/>
      <c r="G24" s="119">
        <v>30875</v>
      </c>
      <c r="H24" s="27"/>
    </row>
    <row r="25" spans="2:8" ht="18" customHeight="1" x14ac:dyDescent="0.3">
      <c r="B25" s="59" t="s">
        <v>217</v>
      </c>
      <c r="C25" s="79"/>
      <c r="D25" s="110" t="s">
        <v>252</v>
      </c>
      <c r="E25" s="111"/>
      <c r="F25" s="115"/>
      <c r="G25" s="119"/>
      <c r="H25" s="27">
        <v>2975</v>
      </c>
    </row>
    <row r="26" spans="2:8" ht="18" customHeight="1" x14ac:dyDescent="0.3">
      <c r="B26" s="59" t="s">
        <v>223</v>
      </c>
      <c r="C26" s="59"/>
      <c r="D26" s="28" t="s">
        <v>253</v>
      </c>
      <c r="E26" s="29"/>
      <c r="F26" s="30"/>
      <c r="G26" s="27">
        <v>50600</v>
      </c>
      <c r="H26" s="27"/>
    </row>
    <row r="27" spans="2:8" ht="18" customHeight="1" x14ac:dyDescent="0.3">
      <c r="B27" s="59" t="s">
        <v>146</v>
      </c>
      <c r="C27" s="59"/>
      <c r="D27" s="31" t="s">
        <v>221</v>
      </c>
      <c r="E27" s="32"/>
      <c r="F27" s="33"/>
      <c r="G27" s="27">
        <v>7980</v>
      </c>
      <c r="H27" s="27"/>
    </row>
    <row r="28" spans="2:8" ht="18" customHeight="1" x14ac:dyDescent="0.3">
      <c r="B28" s="59" t="s">
        <v>145</v>
      </c>
      <c r="C28" s="59" t="s">
        <v>254</v>
      </c>
      <c r="D28" s="110">
        <v>89632</v>
      </c>
      <c r="E28" s="111"/>
      <c r="F28" s="112"/>
      <c r="G28" s="58"/>
      <c r="H28" s="27">
        <v>45980</v>
      </c>
    </row>
    <row r="29" spans="2:8" x14ac:dyDescent="0.3">
      <c r="B29" s="17" t="s">
        <v>255</v>
      </c>
    </row>
    <row r="32" spans="2:8" x14ac:dyDescent="0.3">
      <c r="B32" s="36" t="s">
        <v>256</v>
      </c>
    </row>
    <row r="33" spans="2:8" x14ac:dyDescent="0.3">
      <c r="B33" s="121" t="s">
        <v>150</v>
      </c>
      <c r="C33" s="122"/>
      <c r="D33" s="122"/>
      <c r="E33" s="122"/>
      <c r="F33" s="122"/>
      <c r="G33" s="122"/>
      <c r="H33" s="40" t="s">
        <v>7</v>
      </c>
    </row>
    <row r="34" spans="2:8" ht="27.6" x14ac:dyDescent="0.3">
      <c r="B34" s="116" t="s">
        <v>129</v>
      </c>
      <c r="C34" s="116" t="s">
        <v>18</v>
      </c>
      <c r="D34" s="43" t="s">
        <v>5</v>
      </c>
      <c r="E34" s="44"/>
      <c r="F34" s="45"/>
      <c r="G34" s="117" t="s">
        <v>10</v>
      </c>
      <c r="H34" s="116" t="s">
        <v>11</v>
      </c>
    </row>
    <row r="35" spans="2:8" ht="18" customHeight="1" x14ac:dyDescent="0.3">
      <c r="B35" s="59" t="s">
        <v>231</v>
      </c>
      <c r="C35" s="79"/>
      <c r="D35" s="110" t="s">
        <v>257</v>
      </c>
      <c r="E35" s="111"/>
      <c r="F35" s="112"/>
      <c r="G35" s="119"/>
      <c r="H35" s="27">
        <v>80000</v>
      </c>
    </row>
    <row r="36" spans="2:8" ht="18" customHeight="1" x14ac:dyDescent="0.3">
      <c r="B36" s="59" t="s">
        <v>233</v>
      </c>
      <c r="C36" s="118"/>
      <c r="D36" s="113" t="str">
        <f>D35</f>
        <v>Buitengebruikstelling BB56</v>
      </c>
      <c r="E36" s="114"/>
      <c r="F36" s="115"/>
      <c r="G36" s="119">
        <v>72000</v>
      </c>
      <c r="H36" s="27"/>
    </row>
    <row r="37" spans="2:8" ht="18" customHeight="1" x14ac:dyDescent="0.3">
      <c r="B37" s="59" t="s">
        <v>234</v>
      </c>
      <c r="C37" s="79"/>
      <c r="D37" s="110" t="str">
        <f>D36</f>
        <v>Buitengebruikstelling BB56</v>
      </c>
      <c r="E37" s="111"/>
      <c r="F37" s="115"/>
      <c r="G37" s="119">
        <v>8000</v>
      </c>
      <c r="H37" s="27"/>
    </row>
    <row r="40" spans="2:8" x14ac:dyDescent="0.3">
      <c r="B40" s="36" t="s">
        <v>258</v>
      </c>
    </row>
    <row r="41" spans="2:8" x14ac:dyDescent="0.3">
      <c r="B41" s="121" t="s">
        <v>150</v>
      </c>
      <c r="C41" s="122"/>
      <c r="D41" s="122"/>
      <c r="E41" s="122"/>
      <c r="F41" s="122"/>
      <c r="G41" s="122"/>
      <c r="H41" s="40" t="s">
        <v>7</v>
      </c>
    </row>
    <row r="42" spans="2:8" ht="27.6" x14ac:dyDescent="0.3">
      <c r="B42" s="116" t="s">
        <v>129</v>
      </c>
      <c r="C42" s="116" t="s">
        <v>18</v>
      </c>
      <c r="D42" s="43" t="s">
        <v>5</v>
      </c>
      <c r="E42" s="44"/>
      <c r="F42" s="45"/>
      <c r="G42" s="117" t="s">
        <v>10</v>
      </c>
      <c r="H42" s="116" t="s">
        <v>11</v>
      </c>
    </row>
    <row r="43" spans="2:8" ht="18" customHeight="1" x14ac:dyDescent="0.3">
      <c r="B43" s="59" t="s">
        <v>199</v>
      </c>
      <c r="C43" s="79"/>
      <c r="D43" s="110" t="s">
        <v>259</v>
      </c>
      <c r="E43" s="111"/>
      <c r="F43" s="112"/>
      <c r="G43" s="119">
        <v>431.25</v>
      </c>
      <c r="H43" s="27"/>
    </row>
    <row r="44" spans="2:8" ht="18" customHeight="1" x14ac:dyDescent="0.3">
      <c r="B44" s="59" t="s">
        <v>233</v>
      </c>
      <c r="C44" s="118"/>
      <c r="D44" s="110" t="s">
        <v>259</v>
      </c>
      <c r="E44" s="111"/>
      <c r="F44" s="112"/>
      <c r="G44" s="119"/>
      <c r="H44" s="119">
        <v>431.25</v>
      </c>
    </row>
    <row r="45" spans="2:8" x14ac:dyDescent="0.3">
      <c r="B45" s="17" t="s">
        <v>260</v>
      </c>
    </row>
    <row r="46" spans="2:8" x14ac:dyDescent="0.3">
      <c r="B46" s="17" t="s">
        <v>261</v>
      </c>
    </row>
    <row r="47" spans="2:8" x14ac:dyDescent="0.3">
      <c r="B47" s="17" t="s">
        <v>262</v>
      </c>
    </row>
    <row r="48" spans="2:8" x14ac:dyDescent="0.3">
      <c r="B48" s="17" t="s">
        <v>263</v>
      </c>
    </row>
    <row r="49" spans="2:2" x14ac:dyDescent="0.3">
      <c r="B49" s="17" t="s">
        <v>264</v>
      </c>
    </row>
  </sheetData>
  <mergeCells count="18">
    <mergeCell ref="D43:F43"/>
    <mergeCell ref="D44:F44"/>
    <mergeCell ref="D26:F26"/>
    <mergeCell ref="D28:F28"/>
    <mergeCell ref="D34:F34"/>
    <mergeCell ref="D35:F35"/>
    <mergeCell ref="D37:E37"/>
    <mergeCell ref="D42:F42"/>
    <mergeCell ref="D15:E15"/>
    <mergeCell ref="D16:F16"/>
    <mergeCell ref="D17:F17"/>
    <mergeCell ref="D22:F22"/>
    <mergeCell ref="D23:F23"/>
    <mergeCell ref="D25:E25"/>
    <mergeCell ref="D4:F4"/>
    <mergeCell ref="D5:F5"/>
    <mergeCell ref="D12:F12"/>
    <mergeCell ref="D13:F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100"/>
  <sheetViews>
    <sheetView zoomScale="175" zoomScaleNormal="175" workbookViewId="0">
      <selection sqref="A1:XFD1048576"/>
    </sheetView>
  </sheetViews>
  <sheetFormatPr defaultRowHeight="15" x14ac:dyDescent="0.25"/>
  <cols>
    <col min="1" max="1" width="8.88671875" style="2"/>
    <col min="2" max="2" width="42" style="2" customWidth="1"/>
    <col min="3" max="16384" width="8.88671875" style="2"/>
  </cols>
  <sheetData>
    <row r="1" spans="1:2" ht="15.6" x14ac:dyDescent="0.3">
      <c r="A1" s="3" t="s">
        <v>83</v>
      </c>
    </row>
    <row r="2" spans="1:2" ht="15.6" x14ac:dyDescent="0.3">
      <c r="A2" s="3"/>
    </row>
    <row r="3" spans="1:2" ht="15.6" x14ac:dyDescent="0.3">
      <c r="A3" s="3" t="s">
        <v>116</v>
      </c>
    </row>
    <row r="5" spans="1:2" ht="15.6" x14ac:dyDescent="0.3">
      <c r="A5" s="3" t="s">
        <v>72</v>
      </c>
    </row>
    <row r="6" spans="1:2" x14ac:dyDescent="0.25">
      <c r="A6" s="2" t="s">
        <v>82</v>
      </c>
    </row>
    <row r="7" spans="1:2" x14ac:dyDescent="0.25">
      <c r="A7" s="2" t="s">
        <v>69</v>
      </c>
    </row>
    <row r="8" spans="1:2" x14ac:dyDescent="0.25">
      <c r="A8" s="2" t="s">
        <v>70</v>
      </c>
    </row>
    <row r="10" spans="1:2" s="4" customFormat="1" ht="15.6" x14ac:dyDescent="0.3">
      <c r="A10" s="4" t="s">
        <v>73</v>
      </c>
      <c r="B10" s="4" t="s">
        <v>75</v>
      </c>
    </row>
    <row r="11" spans="1:2" x14ac:dyDescent="0.25">
      <c r="B11" s="2" t="s">
        <v>74</v>
      </c>
    </row>
    <row r="12" spans="1:2" x14ac:dyDescent="0.25">
      <c r="B12" s="2" t="s">
        <v>76</v>
      </c>
    </row>
    <row r="13" spans="1:2" x14ac:dyDescent="0.25">
      <c r="B13" s="2" t="s">
        <v>79</v>
      </c>
    </row>
    <row r="14" spans="1:2" x14ac:dyDescent="0.25">
      <c r="B14" s="2" t="s">
        <v>80</v>
      </c>
    </row>
    <row r="16" spans="1:2" s="4" customFormat="1" ht="15.6" x14ac:dyDescent="0.3">
      <c r="A16" s="4" t="s">
        <v>73</v>
      </c>
      <c r="B16" s="4" t="s">
        <v>71</v>
      </c>
    </row>
    <row r="18" spans="1:3" ht="15.6" x14ac:dyDescent="0.3">
      <c r="A18" s="3" t="s">
        <v>84</v>
      </c>
      <c r="C18" s="5"/>
    </row>
    <row r="19" spans="1:3" x14ac:dyDescent="0.25">
      <c r="A19" s="6">
        <v>200</v>
      </c>
      <c r="B19" s="2" t="s">
        <v>20</v>
      </c>
    </row>
    <row r="20" spans="1:3" x14ac:dyDescent="0.25">
      <c r="A20" s="6">
        <v>210</v>
      </c>
      <c r="B20" s="2" t="s">
        <v>21</v>
      </c>
    </row>
    <row r="21" spans="1:3" x14ac:dyDescent="0.25">
      <c r="A21" s="6">
        <v>300</v>
      </c>
      <c r="B21" s="2" t="s">
        <v>22</v>
      </c>
    </row>
    <row r="22" spans="1:3" x14ac:dyDescent="0.25">
      <c r="A22" s="6">
        <v>310</v>
      </c>
      <c r="B22" s="2" t="s">
        <v>23</v>
      </c>
    </row>
    <row r="23" spans="1:3" x14ac:dyDescent="0.25">
      <c r="A23" s="6">
        <v>400</v>
      </c>
      <c r="B23" s="2" t="s">
        <v>85</v>
      </c>
    </row>
    <row r="24" spans="1:3" x14ac:dyDescent="0.25">
      <c r="A24" s="6">
        <v>410</v>
      </c>
      <c r="B24" s="2" t="s">
        <v>86</v>
      </c>
    </row>
    <row r="25" spans="1:3" x14ac:dyDescent="0.25">
      <c r="A25" s="6">
        <v>420</v>
      </c>
      <c r="B25" s="2" t="s">
        <v>87</v>
      </c>
    </row>
    <row r="26" spans="1:3" x14ac:dyDescent="0.25">
      <c r="A26" s="6">
        <v>500</v>
      </c>
      <c r="B26" s="2" t="s">
        <v>24</v>
      </c>
    </row>
    <row r="27" spans="1:3" x14ac:dyDescent="0.25">
      <c r="A27" s="6">
        <v>510</v>
      </c>
      <c r="B27" s="2" t="s">
        <v>25</v>
      </c>
    </row>
    <row r="28" spans="1:3" x14ac:dyDescent="0.25">
      <c r="A28" s="6">
        <v>600</v>
      </c>
      <c r="B28" s="2" t="s">
        <v>26</v>
      </c>
    </row>
    <row r="29" spans="1:3" x14ac:dyDescent="0.25">
      <c r="A29" s="6">
        <v>680</v>
      </c>
      <c r="B29" s="2" t="s">
        <v>27</v>
      </c>
    </row>
    <row r="30" spans="1:3" x14ac:dyDescent="0.25">
      <c r="A30" s="6">
        <v>695</v>
      </c>
      <c r="B30" s="2" t="s">
        <v>88</v>
      </c>
    </row>
    <row r="31" spans="1:3" x14ac:dyDescent="0.25">
      <c r="A31" s="6">
        <v>700</v>
      </c>
      <c r="B31" s="2" t="s">
        <v>28</v>
      </c>
    </row>
    <row r="32" spans="1:3" x14ac:dyDescent="0.25">
      <c r="A32" s="6">
        <v>750</v>
      </c>
      <c r="B32" s="2" t="s">
        <v>89</v>
      </c>
    </row>
    <row r="33" spans="1:2" x14ac:dyDescent="0.25">
      <c r="A33" s="6">
        <v>760</v>
      </c>
      <c r="B33" s="2" t="s">
        <v>90</v>
      </c>
    </row>
    <row r="34" spans="1:2" x14ac:dyDescent="0.25">
      <c r="A34" s="6">
        <v>800</v>
      </c>
      <c r="B34" s="2" t="s">
        <v>91</v>
      </c>
    </row>
    <row r="35" spans="1:2" x14ac:dyDescent="0.25">
      <c r="A35" s="6">
        <v>820</v>
      </c>
      <c r="B35" s="2" t="s">
        <v>92</v>
      </c>
    </row>
    <row r="36" spans="1:2" x14ac:dyDescent="0.25">
      <c r="A36" s="7">
        <v>1000</v>
      </c>
      <c r="B36" s="2" t="s">
        <v>29</v>
      </c>
    </row>
    <row r="37" spans="1:2" x14ac:dyDescent="0.25">
      <c r="A37" s="7">
        <v>1050</v>
      </c>
      <c r="B37" s="2" t="s">
        <v>30</v>
      </c>
    </row>
    <row r="38" spans="1:2" x14ac:dyDescent="0.25">
      <c r="A38" s="7">
        <v>1060</v>
      </c>
      <c r="B38" s="2" t="s">
        <v>31</v>
      </c>
    </row>
    <row r="39" spans="1:2" x14ac:dyDescent="0.25">
      <c r="A39" s="7">
        <v>1070</v>
      </c>
      <c r="B39" s="2" t="s">
        <v>32</v>
      </c>
    </row>
    <row r="40" spans="1:2" x14ac:dyDescent="0.25">
      <c r="A40" s="7">
        <v>1080</v>
      </c>
      <c r="B40" s="2" t="s">
        <v>33</v>
      </c>
    </row>
    <row r="41" spans="1:2" x14ac:dyDescent="0.25">
      <c r="A41" s="7">
        <v>1090</v>
      </c>
      <c r="B41" s="2" t="s">
        <v>93</v>
      </c>
    </row>
    <row r="42" spans="1:2" x14ac:dyDescent="0.25">
      <c r="A42" s="7">
        <v>1100</v>
      </c>
      <c r="B42" s="2" t="s">
        <v>34</v>
      </c>
    </row>
    <row r="43" spans="1:2" x14ac:dyDescent="0.25">
      <c r="A43" s="7">
        <v>1150</v>
      </c>
      <c r="B43" s="2" t="s">
        <v>94</v>
      </c>
    </row>
    <row r="44" spans="1:2" x14ac:dyDescent="0.25">
      <c r="A44" s="7">
        <v>1180</v>
      </c>
      <c r="B44" s="2" t="s">
        <v>95</v>
      </c>
    </row>
    <row r="45" spans="1:2" x14ac:dyDescent="0.25">
      <c r="A45" s="7">
        <v>1200</v>
      </c>
      <c r="B45" s="2" t="s">
        <v>35</v>
      </c>
    </row>
    <row r="46" spans="1:2" x14ac:dyDescent="0.25">
      <c r="A46" s="7">
        <v>1240</v>
      </c>
      <c r="B46" s="2" t="s">
        <v>36</v>
      </c>
    </row>
    <row r="47" spans="1:2" x14ac:dyDescent="0.25">
      <c r="A47" s="7">
        <v>1260</v>
      </c>
      <c r="B47" s="2" t="s">
        <v>37</v>
      </c>
    </row>
    <row r="48" spans="1:2" x14ac:dyDescent="0.25">
      <c r="A48" s="7">
        <v>1270</v>
      </c>
      <c r="B48" s="2" t="s">
        <v>38</v>
      </c>
    </row>
    <row r="49" spans="1:2" x14ac:dyDescent="0.25">
      <c r="A49" s="7">
        <v>1280</v>
      </c>
      <c r="B49" s="2" t="s">
        <v>39</v>
      </c>
    </row>
    <row r="50" spans="1:2" x14ac:dyDescent="0.25">
      <c r="A50" s="7">
        <v>1300</v>
      </c>
      <c r="B50" s="2" t="s">
        <v>96</v>
      </c>
    </row>
    <row r="51" spans="1:2" x14ac:dyDescent="0.25">
      <c r="A51" s="7">
        <v>1350</v>
      </c>
      <c r="B51" s="2" t="s">
        <v>97</v>
      </c>
    </row>
    <row r="52" spans="1:2" x14ac:dyDescent="0.25">
      <c r="A52" s="7">
        <v>1400</v>
      </c>
      <c r="B52" s="2" t="s">
        <v>40</v>
      </c>
    </row>
    <row r="53" spans="1:2" x14ac:dyDescent="0.25">
      <c r="A53" s="7">
        <v>1500</v>
      </c>
      <c r="B53" s="2" t="s">
        <v>41</v>
      </c>
    </row>
    <row r="54" spans="1:2" x14ac:dyDescent="0.25">
      <c r="A54" s="7">
        <v>1520</v>
      </c>
      <c r="B54" s="2" t="s">
        <v>42</v>
      </c>
    </row>
    <row r="55" spans="1:2" x14ac:dyDescent="0.25">
      <c r="A55" s="7">
        <v>1540</v>
      </c>
      <c r="B55" s="2" t="s">
        <v>98</v>
      </c>
    </row>
    <row r="56" spans="1:2" x14ac:dyDescent="0.25">
      <c r="A56" s="7">
        <v>1600</v>
      </c>
      <c r="B56" s="2" t="s">
        <v>43</v>
      </c>
    </row>
    <row r="57" spans="1:2" x14ac:dyDescent="0.25">
      <c r="A57" s="7">
        <v>1650</v>
      </c>
      <c r="B57" s="2" t="s">
        <v>44</v>
      </c>
    </row>
    <row r="58" spans="1:2" x14ac:dyDescent="0.25">
      <c r="A58" s="7">
        <v>1660</v>
      </c>
      <c r="B58" s="2" t="s">
        <v>45</v>
      </c>
    </row>
    <row r="59" spans="1:2" x14ac:dyDescent="0.25">
      <c r="A59" s="7">
        <v>1665</v>
      </c>
      <c r="B59" s="2" t="s">
        <v>99</v>
      </c>
    </row>
    <row r="60" spans="1:2" x14ac:dyDescent="0.25">
      <c r="A60" s="7">
        <v>1680</v>
      </c>
      <c r="B60" s="2" t="s">
        <v>46</v>
      </c>
    </row>
    <row r="61" spans="1:2" x14ac:dyDescent="0.25">
      <c r="A61" s="7">
        <v>3000</v>
      </c>
      <c r="B61" s="2" t="s">
        <v>47</v>
      </c>
    </row>
    <row r="62" spans="1:2" x14ac:dyDescent="0.25">
      <c r="A62" s="7">
        <v>3100</v>
      </c>
      <c r="B62" s="2" t="s">
        <v>100</v>
      </c>
    </row>
    <row r="63" spans="1:2" x14ac:dyDescent="0.25">
      <c r="A63" s="7">
        <v>3200</v>
      </c>
      <c r="B63" s="2" t="s">
        <v>101</v>
      </c>
    </row>
    <row r="64" spans="1:2" x14ac:dyDescent="0.25">
      <c r="A64" s="7">
        <v>3300</v>
      </c>
      <c r="B64" s="2" t="s">
        <v>102</v>
      </c>
    </row>
    <row r="65" spans="1:2" x14ac:dyDescent="0.25">
      <c r="A65" s="7">
        <v>4000</v>
      </c>
      <c r="B65" s="2" t="s">
        <v>48</v>
      </c>
    </row>
    <row r="66" spans="1:2" x14ac:dyDescent="0.25">
      <c r="A66" s="7">
        <v>4050</v>
      </c>
      <c r="B66" s="2" t="s">
        <v>49</v>
      </c>
    </row>
    <row r="67" spans="1:2" x14ac:dyDescent="0.25">
      <c r="A67" s="7">
        <v>4070</v>
      </c>
      <c r="B67" s="2" t="s">
        <v>126</v>
      </c>
    </row>
    <row r="68" spans="1:2" x14ac:dyDescent="0.25">
      <c r="A68" s="7">
        <v>4100</v>
      </c>
      <c r="B68" s="2" t="s">
        <v>50</v>
      </c>
    </row>
    <row r="69" spans="1:2" x14ac:dyDescent="0.25">
      <c r="A69" s="7">
        <v>4120</v>
      </c>
      <c r="B69" s="2" t="s">
        <v>51</v>
      </c>
    </row>
    <row r="70" spans="1:2" x14ac:dyDescent="0.25">
      <c r="A70" s="7">
        <v>4150</v>
      </c>
      <c r="B70" s="2" t="s">
        <v>103</v>
      </c>
    </row>
    <row r="71" spans="1:2" x14ac:dyDescent="0.25">
      <c r="A71" s="7">
        <v>4200</v>
      </c>
      <c r="B71" s="2" t="s">
        <v>52</v>
      </c>
    </row>
    <row r="72" spans="1:2" x14ac:dyDescent="0.25">
      <c r="A72" s="7">
        <v>4250</v>
      </c>
      <c r="B72" s="2" t="s">
        <v>53</v>
      </c>
    </row>
    <row r="73" spans="1:2" x14ac:dyDescent="0.25">
      <c r="A73" s="7">
        <v>4300</v>
      </c>
      <c r="B73" s="2" t="s">
        <v>54</v>
      </c>
    </row>
    <row r="74" spans="1:2" x14ac:dyDescent="0.25">
      <c r="A74" s="7">
        <v>4350</v>
      </c>
      <c r="B74" s="2" t="s">
        <v>55</v>
      </c>
    </row>
    <row r="75" spans="1:2" x14ac:dyDescent="0.25">
      <c r="A75" s="7">
        <v>4400</v>
      </c>
      <c r="B75" s="2" t="s">
        <v>56</v>
      </c>
    </row>
    <row r="76" spans="1:2" x14ac:dyDescent="0.25">
      <c r="A76" s="7">
        <v>4500</v>
      </c>
      <c r="B76" s="2" t="s">
        <v>104</v>
      </c>
    </row>
    <row r="77" spans="1:2" x14ac:dyDescent="0.25">
      <c r="A77" s="7">
        <v>4600</v>
      </c>
      <c r="B77" s="2" t="s">
        <v>57</v>
      </c>
    </row>
    <row r="78" spans="1:2" x14ac:dyDescent="0.25">
      <c r="A78" s="7">
        <v>4650</v>
      </c>
      <c r="B78" s="2" t="s">
        <v>58</v>
      </c>
    </row>
    <row r="79" spans="1:2" x14ac:dyDescent="0.25">
      <c r="A79" s="7">
        <v>4700</v>
      </c>
      <c r="B79" s="2" t="s">
        <v>68</v>
      </c>
    </row>
    <row r="80" spans="1:2" x14ac:dyDescent="0.25">
      <c r="A80" s="7">
        <v>4750</v>
      </c>
      <c r="B80" s="2" t="s">
        <v>105</v>
      </c>
    </row>
    <row r="81" spans="1:2" x14ac:dyDescent="0.25">
      <c r="A81" s="7">
        <v>4800</v>
      </c>
      <c r="B81" s="2" t="s">
        <v>106</v>
      </c>
    </row>
    <row r="82" spans="1:2" x14ac:dyDescent="0.25">
      <c r="A82" s="7">
        <v>4950</v>
      </c>
      <c r="B82" s="2" t="s">
        <v>107</v>
      </c>
    </row>
    <row r="83" spans="1:2" x14ac:dyDescent="0.25">
      <c r="A83" s="7">
        <v>4960</v>
      </c>
      <c r="B83" s="2" t="s">
        <v>59</v>
      </c>
    </row>
    <row r="84" spans="1:2" x14ac:dyDescent="0.25">
      <c r="A84" s="7">
        <v>4970</v>
      </c>
      <c r="B84" s="2" t="s">
        <v>60</v>
      </c>
    </row>
    <row r="85" spans="1:2" x14ac:dyDescent="0.25">
      <c r="A85" s="7">
        <v>4990</v>
      </c>
      <c r="B85" s="2" t="s">
        <v>61</v>
      </c>
    </row>
    <row r="86" spans="1:2" x14ac:dyDescent="0.25">
      <c r="A86" s="7">
        <v>7000</v>
      </c>
      <c r="B86" s="2" t="s">
        <v>62</v>
      </c>
    </row>
    <row r="87" spans="1:2" x14ac:dyDescent="0.25">
      <c r="A87" s="7">
        <v>7400</v>
      </c>
      <c r="B87" s="2" t="s">
        <v>108</v>
      </c>
    </row>
    <row r="88" spans="1:2" x14ac:dyDescent="0.25">
      <c r="A88" s="7">
        <v>7500</v>
      </c>
      <c r="B88" s="2" t="s">
        <v>109</v>
      </c>
    </row>
    <row r="89" spans="1:2" x14ac:dyDescent="0.25">
      <c r="A89" s="7">
        <v>8200</v>
      </c>
      <c r="B89" s="2" t="s">
        <v>63</v>
      </c>
    </row>
    <row r="90" spans="1:2" x14ac:dyDescent="0.25">
      <c r="A90" s="7">
        <v>8300</v>
      </c>
      <c r="B90" s="2" t="s">
        <v>110</v>
      </c>
    </row>
    <row r="91" spans="1:2" x14ac:dyDescent="0.25">
      <c r="A91" s="7">
        <v>8400</v>
      </c>
      <c r="B91" s="2" t="s">
        <v>64</v>
      </c>
    </row>
    <row r="92" spans="1:2" x14ac:dyDescent="0.25">
      <c r="A92" s="7">
        <v>8500</v>
      </c>
      <c r="B92" s="2" t="s">
        <v>65</v>
      </c>
    </row>
    <row r="93" spans="1:2" x14ac:dyDescent="0.25">
      <c r="A93" s="7">
        <v>8550</v>
      </c>
      <c r="B93" s="2" t="s">
        <v>66</v>
      </c>
    </row>
    <row r="94" spans="1:2" x14ac:dyDescent="0.25">
      <c r="A94" s="7">
        <v>8600</v>
      </c>
      <c r="B94" s="2" t="s">
        <v>111</v>
      </c>
    </row>
    <row r="95" spans="1:2" x14ac:dyDescent="0.25">
      <c r="A95" s="7">
        <v>9000</v>
      </c>
      <c r="B95" s="2" t="s">
        <v>112</v>
      </c>
    </row>
    <row r="96" spans="1:2" x14ac:dyDescent="0.25">
      <c r="A96" s="7">
        <v>9100</v>
      </c>
      <c r="B96" s="2" t="s">
        <v>67</v>
      </c>
    </row>
    <row r="97" spans="1:3" x14ac:dyDescent="0.25">
      <c r="A97" s="7">
        <v>9600</v>
      </c>
      <c r="B97" s="2" t="s">
        <v>81</v>
      </c>
    </row>
    <row r="98" spans="1:3" x14ac:dyDescent="0.25">
      <c r="A98" s="9">
        <v>1370</v>
      </c>
      <c r="B98" s="8" t="s">
        <v>118</v>
      </c>
      <c r="C98" s="8" t="s">
        <v>114</v>
      </c>
    </row>
    <row r="99" spans="1:3" x14ac:dyDescent="0.25">
      <c r="A99" s="9">
        <v>3250</v>
      </c>
      <c r="B99" s="8" t="s">
        <v>119</v>
      </c>
      <c r="C99" s="8" t="s">
        <v>115</v>
      </c>
    </row>
    <row r="100" spans="1:3" x14ac:dyDescent="0.25">
      <c r="A100" s="9">
        <v>3260</v>
      </c>
      <c r="B100" s="8" t="s">
        <v>125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H 7 Inhoudsopgave</vt:lpstr>
      <vt:lpstr>7.1 - 7.2</vt:lpstr>
      <vt:lpstr>7.3 - 7.4</vt:lpstr>
      <vt:lpstr>7.5 - 7.8</vt:lpstr>
      <vt:lpstr>7.9 - 7.13</vt:lpstr>
      <vt:lpstr>H 3 aanwijzingen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2021-03-06T10:43:21Z</cp:lastPrinted>
  <dcterms:created xsi:type="dcterms:W3CDTF">2020-12-11T10:09:52Z</dcterms:created>
  <dcterms:modified xsi:type="dcterms:W3CDTF">2023-02-01T13:54:32Z</dcterms:modified>
</cp:coreProperties>
</file>