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herziene druk jan 2023/"/>
    </mc:Choice>
  </mc:AlternateContent>
  <xr:revisionPtr revIDLastSave="69" documentId="8_{BF2641B1-BAF1-4B9D-AB4A-3FE6913A0379}" xr6:coauthVersionLast="47" xr6:coauthVersionMax="47" xr10:uidLastSave="{6FB36BA2-812C-4B0B-BE75-7D0958F0DED6}"/>
  <bookViews>
    <workbookView xWindow="-108" yWindow="-108" windowWidth="23256" windowHeight="12576" activeTab="6" xr2:uid="{5D587E09-814F-4BAA-A382-6AB82BB63DFF}"/>
  </bookViews>
  <sheets>
    <sheet name="H 2 Inhoudsopgave" sheetId="8" r:id="rId1"/>
    <sheet name="H 2 aanwijzingen" sheetId="5" state="hidden" r:id="rId2"/>
    <sheet name="2.1" sheetId="15" r:id="rId3"/>
    <sheet name="2.2 - 2.5" sheetId="16" r:id="rId4"/>
    <sheet name="2.6 - 2.9" sheetId="17" r:id="rId5"/>
    <sheet name="2.10 - 2.11" sheetId="18" r:id="rId6"/>
    <sheet name="2.12 - 2.16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9" l="1"/>
  <c r="D52" i="19"/>
  <c r="D20" i="19"/>
  <c r="J30" i="18"/>
  <c r="J25" i="18"/>
  <c r="J121" i="17"/>
  <c r="K119" i="17"/>
  <c r="F106" i="17"/>
  <c r="J81" i="17"/>
  <c r="I81" i="17"/>
  <c r="J76" i="17" s="1"/>
  <c r="I25" i="17"/>
  <c r="J25" i="17" s="1"/>
  <c r="I24" i="17"/>
  <c r="J24" i="17" s="1"/>
  <c r="I162" i="16"/>
  <c r="J162" i="16" s="1"/>
  <c r="J157" i="16" s="1"/>
  <c r="K79" i="16"/>
  <c r="K78" i="16"/>
  <c r="J76" i="16"/>
  <c r="J75" i="16"/>
  <c r="J59" i="16"/>
  <c r="I59" i="16"/>
  <c r="I58" i="16"/>
  <c r="J58" i="16" s="1"/>
  <c r="J57" i="16"/>
  <c r="I57" i="16"/>
  <c r="K39" i="16"/>
  <c r="J35" i="16"/>
  <c r="J27" i="16"/>
  <c r="J37" i="16" s="1"/>
  <c r="J26" i="16"/>
  <c r="J36" i="16" s="1"/>
  <c r="J25" i="16"/>
  <c r="K38" i="16" s="1"/>
  <c r="J17" i="16"/>
  <c r="J10" i="16" s="1"/>
  <c r="I17" i="16"/>
  <c r="I16" i="16"/>
  <c r="J16" i="16" s="1"/>
  <c r="J15" i="16"/>
  <c r="I15" i="16"/>
  <c r="D119" i="15"/>
  <c r="D114" i="15"/>
  <c r="D82" i="15"/>
  <c r="I39" i="15"/>
  <c r="I15" i="15"/>
  <c r="J15" i="15" s="1"/>
  <c r="J10" i="15" s="1"/>
  <c r="J19" i="17" l="1"/>
  <c r="J52" i="16"/>
  <c r="K40" i="16"/>
  <c r="J39" i="15"/>
  <c r="J34" i="15" s="1"/>
</calcChain>
</file>

<file path=xl/sharedStrings.xml><?xml version="1.0" encoding="utf-8"?>
<sst xmlns="http://schemas.openxmlformats.org/spreadsheetml/2006/main" count="1336" uniqueCount="351">
  <si>
    <t>Dagboek</t>
  </si>
  <si>
    <t>Factuurdatum</t>
  </si>
  <si>
    <t>Grootboek-rekening</t>
  </si>
  <si>
    <t>Btw-code</t>
  </si>
  <si>
    <t>Bedrag btw</t>
  </si>
  <si>
    <t>Uw referentie</t>
  </si>
  <si>
    <t>Leverancier</t>
  </si>
  <si>
    <t>Omschrijving</t>
  </si>
  <si>
    <t>Vervaldatum</t>
  </si>
  <si>
    <t>Boekjaar/periode</t>
  </si>
  <si>
    <t>Boekstuknummer</t>
  </si>
  <si>
    <t>Bedrag</t>
  </si>
  <si>
    <t>EUR</t>
  </si>
  <si>
    <t>Boekstukregel</t>
  </si>
  <si>
    <t>Datum</t>
  </si>
  <si>
    <t>Debet</t>
  </si>
  <si>
    <t>Credit</t>
  </si>
  <si>
    <t>a</t>
  </si>
  <si>
    <t>c</t>
  </si>
  <si>
    <t>d</t>
  </si>
  <si>
    <t>Percen-tage</t>
  </si>
  <si>
    <t>b</t>
  </si>
  <si>
    <t>Boekstuk nr.</t>
  </si>
  <si>
    <t>Subadmi- nistratie</t>
  </si>
  <si>
    <t>Betalingsconditie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</si>
  <si>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</si>
  <si>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</si>
  <si>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</si>
  <si>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</si>
  <si>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</si>
  <si>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</si>
  <si>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</si>
  <si>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</si>
  <si>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</si>
  <si>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</si>
  <si>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</si>
  <si>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</si>
  <si>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</si>
  <si>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</si>
  <si>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</si>
  <si>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</si>
  <si>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</si>
  <si>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</si>
  <si>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</si>
  <si>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</si>
  <si>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</si>
  <si>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</si>
  <si>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</si>
  <si>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</si>
  <si>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</si>
  <si>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</si>
  <si>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</si>
  <si>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</si>
  <si>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</si>
  <si>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</si>
  <si>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</si>
  <si>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</si>
  <si>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</si>
  <si>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</si>
  <si>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</si>
  <si>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</si>
  <si>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</si>
  <si>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</si>
  <si>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</si>
  <si>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</si>
  <si>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</si>
  <si>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</si>
  <si>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</si>
  <si>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</si>
  <si>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</si>
  <si>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</si>
  <si>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</si>
  <si>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</si>
  <si>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</si>
  <si>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</si>
  <si>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</si>
  <si>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</si>
  <si>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</si>
  <si>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</si>
  <si>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</si>
  <si>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</si>
  <si>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</si>
  <si>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</si>
  <si>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</si>
  <si>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</si>
  <si>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</si>
  <si>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</si>
  <si>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</si>
  <si>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</si>
  <si>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</si>
  <si>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</si>
  <si>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</si>
  <si>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</si>
  <si>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</si>
  <si>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</si>
  <si>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</si>
  <si>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</si>
  <si>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</si>
  <si>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</si>
  <si>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</si>
  <si>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</si>
  <si>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</si>
  <si>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</si>
  <si>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</si>
  <si>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</si>
  <si>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</si>
  <si>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</si>
  <si>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</si>
  <si>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</si>
  <si>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</si>
  <si>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</si>
  <si>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</si>
  <si>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</si>
  <si>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</si>
  <si>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</si>
  <si>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</si>
  <si>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</si>
  <si>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</si>
  <si>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Verwerk voor Sijs de ontvangen factuur van Goed in het inkoopboek.</t>
  </si>
  <si>
    <t>Invoerscherm inkoopboek</t>
  </si>
  <si>
    <t>2022 / 1</t>
  </si>
  <si>
    <t>2022-003</t>
  </si>
  <si>
    <t>Artikel</t>
  </si>
  <si>
    <t>Aantal</t>
  </si>
  <si>
    <t>Nettoprijs</t>
  </si>
  <si>
    <t>Journaliseer voor Sijs de ontvangen factuur van Goed.</t>
  </si>
  <si>
    <t>Verwerk voor Sijs de ontvangen creditfactuur van Goed in het inkoopboek.</t>
  </si>
  <si>
    <t>2022-005</t>
  </si>
  <si>
    <t>Journaliseer voor Sijs de ontvangen creditfactuur van Goed.</t>
  </si>
  <si>
    <t>e</t>
  </si>
  <si>
    <r>
      <t xml:space="preserve">Journaliseer voor Sijs de verzonden factuur aan Tuincentrum Bloem </t>
    </r>
    <r>
      <rPr>
        <b/>
        <sz val="12"/>
        <color theme="1"/>
        <rFont val="Arial"/>
        <family val="2"/>
      </rPr>
      <t>en</t>
    </r>
    <r>
      <rPr>
        <sz val="12"/>
        <color theme="1"/>
        <rFont val="Arial"/>
        <family val="2"/>
      </rPr>
      <t xml:space="preserve"> de aflevering van de tuinbanken.</t>
    </r>
  </si>
  <si>
    <t>Extra grootboekrekeningen</t>
  </si>
  <si>
    <t>alleen te gebruiken als dit nummer bij de opgave staat aangegeven</t>
  </si>
  <si>
    <t>Te retourneren goederen</t>
  </si>
  <si>
    <t>Te ontvangen creditnota's</t>
  </si>
  <si>
    <t>EN</t>
  </si>
  <si>
    <t>Hoofdstuk 2 Vaste verrekenprijs</t>
  </si>
  <si>
    <t>Opgave 2.1</t>
  </si>
  <si>
    <t>excl./incl. hoog/laag</t>
  </si>
  <si>
    <t>Opgave 2.2</t>
  </si>
  <si>
    <t>Journaliseer voor Baan de ontvangen factuur van Webber.</t>
  </si>
  <si>
    <t>Journaliseer memoriaal bon 2022-088.</t>
  </si>
  <si>
    <t>Opgave 2.3</t>
  </si>
  <si>
    <t>Journaliseer voor Baan de ontvangen factuur van Dylan.</t>
  </si>
  <si>
    <t>Journaliseer memoriaal bon 2022-089.</t>
  </si>
  <si>
    <t xml:space="preserve">Stel de controlerende grootboekrekening samen die door onderneming Baan gebruikt wordt. </t>
  </si>
  <si>
    <t>3100 Nog te ontvangen goederen</t>
  </si>
  <si>
    <t xml:space="preserve"> EUR</t>
  </si>
  <si>
    <t>Verklaar het saldo op de controlerende tussenrekening.</t>
  </si>
  <si>
    <t>f</t>
  </si>
  <si>
    <t>Journaliseer memoriaal bon 2022-090,</t>
  </si>
  <si>
    <t>g</t>
  </si>
  <si>
    <t>Opgave 2.4</t>
  </si>
  <si>
    <t>Journaliseer voor Boman de ontvangen factuur van Jacket vof.</t>
  </si>
  <si>
    <t>Journaliseer memoriaalbon 2022-089.</t>
  </si>
  <si>
    <t>Journaliseer voor Boman de ontvangen creditfactuur van Jacket vof.</t>
  </si>
  <si>
    <t>Opgave 2.5</t>
  </si>
  <si>
    <t>Journaliseer voor Boman de ontvangen factuur van Shirt &amp; Co.</t>
  </si>
  <si>
    <t>Journaliseer voor Boman de ontvangen creditfactuur van Shirt &amp; Co.</t>
  </si>
  <si>
    <t>Journaliseer memoriaalbon 2022-092.</t>
  </si>
  <si>
    <t>Opgave 2.6</t>
  </si>
  <si>
    <t>Journaliseer memoriaal bon 2022-119.</t>
  </si>
  <si>
    <t>Journaliseer voor Groot de ontvangen factuur van Reus.</t>
  </si>
  <si>
    <t>Opgave 2.7</t>
  </si>
  <si>
    <t>Journaliseer memoriaal bon 2022-121.</t>
  </si>
  <si>
    <t xml:space="preserve">Stel de controlerende grootboekrekening samen die door onderneming Groot gebruikt wordt. </t>
  </si>
  <si>
    <t>1300 Nog te ontvangen facturen</t>
  </si>
  <si>
    <t>Journaliseer voor Groot de ontvangen creditfactuur van Reus.</t>
  </si>
  <si>
    <t>h</t>
  </si>
  <si>
    <t>Verwerk het bankafschrift in het bankboek.</t>
  </si>
  <si>
    <t>Invoerscherm bankboek</t>
  </si>
  <si>
    <t>2022 / 10</t>
  </si>
  <si>
    <t>2022-139</t>
  </si>
  <si>
    <t>Beginsaldo</t>
  </si>
  <si>
    <t>Eindsaldo</t>
  </si>
  <si>
    <t>Sub- nummer</t>
  </si>
  <si>
    <t>Onze ref.</t>
  </si>
  <si>
    <t>Journaliseer het bankafschrift.</t>
  </si>
  <si>
    <t>Opgave 2.8</t>
  </si>
  <si>
    <t>Journaliseer memoriaalbon 2022-128.</t>
  </si>
  <si>
    <t>Journaliseer voor Lang de ontvangen factuur van Reus.</t>
  </si>
  <si>
    <t>Journaliseer memoriaal bon 2022-131.</t>
  </si>
  <si>
    <t>Opgave 2.9</t>
  </si>
  <si>
    <t>Journaliseer memoriaal bon 2022-148.</t>
  </si>
  <si>
    <t>Journaliseer voor Lang de ontvangen creditfactuur van Reus.</t>
  </si>
  <si>
    <t>Opgave 2.10</t>
  </si>
  <si>
    <t>Journaliseer voor Copernicus de ontvangen factuur van Winter.</t>
  </si>
  <si>
    <t>Journaliseer voor Copernicus de ontvangen factuur van Kolle Logistics.</t>
  </si>
  <si>
    <t>Opgave 2.11</t>
  </si>
  <si>
    <t>Journaliseer memoriaalbon 2022-138.</t>
  </si>
  <si>
    <t>Journaliseer voor Legro de ontvangen factuur van Winter.</t>
  </si>
  <si>
    <t>Journaliseer voor Legro de ontvangen factuur van Kolle Logistics.</t>
  </si>
  <si>
    <t>Opgave 2.12</t>
  </si>
  <si>
    <t>Opgave 2.13</t>
  </si>
  <si>
    <t>Journaliseer de memoriaal bon.</t>
  </si>
  <si>
    <t>Opgave 2.14</t>
  </si>
  <si>
    <t>Journaliseer memoriaalbon 2022-109.</t>
  </si>
  <si>
    <t>Opgave 2.15</t>
  </si>
  <si>
    <t>Opgave 2.16</t>
  </si>
  <si>
    <t>Journaliseer voor Chair de retourzending door Brouwer meubelen</t>
  </si>
  <si>
    <t>Goed</t>
  </si>
  <si>
    <t>Nice</t>
  </si>
  <si>
    <t>01</t>
  </si>
  <si>
    <t>excl./hoog</t>
  </si>
  <si>
    <t>Goed 12</t>
  </si>
  <si>
    <t>Nice retour</t>
  </si>
  <si>
    <t>Goed -1</t>
  </si>
  <si>
    <t>Tuincentrum Bloem</t>
  </si>
  <si>
    <t>10 Nice</t>
  </si>
  <si>
    <t xml:space="preserve">Tuincentrum Bloem </t>
  </si>
  <si>
    <t>Tuincentrum Bloem 10</t>
  </si>
  <si>
    <t>Webber Dameskleding 100</t>
  </si>
  <si>
    <t>Webber Herenkleding 200</t>
  </si>
  <si>
    <t>Webber Kinderkleding 300</t>
  </si>
  <si>
    <t>Webber</t>
  </si>
  <si>
    <t xml:space="preserve">Webber </t>
  </si>
  <si>
    <t>Webber 100</t>
  </si>
  <si>
    <t>Webber 200</t>
  </si>
  <si>
    <t>Webber 300</t>
  </si>
  <si>
    <t>Dylan Dameskleding 80</t>
  </si>
  <si>
    <t>Dylan Herenkleding 60</t>
  </si>
  <si>
    <t>Dylan Kinderkleding 90</t>
  </si>
  <si>
    <t>Dylan</t>
  </si>
  <si>
    <t>Dylan 80</t>
  </si>
  <si>
    <t>Dylan 60</t>
  </si>
  <si>
    <t>Dylan Kinderkleding 80</t>
  </si>
  <si>
    <t>2022-145</t>
  </si>
  <si>
    <t>2022-089</t>
  </si>
  <si>
    <t>Het saldo is € 200 debet.</t>
  </si>
  <si>
    <t>Baan is dus nog € 200 te goed, dit betreft 10 stuks kinderkleding.</t>
  </si>
  <si>
    <t>Dylan 10</t>
  </si>
  <si>
    <t>Dylan Kinderkleding 10</t>
  </si>
  <si>
    <t>2022-090</t>
  </si>
  <si>
    <t>Jacket vof Dameskleding 50</t>
  </si>
  <si>
    <t>Jacket vof Herenkleding 40</t>
  </si>
  <si>
    <t>Jacket vof Kinderkleding 30</t>
  </si>
  <si>
    <t>Jacket vof</t>
  </si>
  <si>
    <t>Jacket vof Dameskleding 45</t>
  </si>
  <si>
    <t>2022-180</t>
  </si>
  <si>
    <t>Het saldo is € 210 debet.</t>
  </si>
  <si>
    <t>Boman is dus nog € 210 te goed, dit betreft 5 stuks dameskleding x € 42.</t>
  </si>
  <si>
    <t>Jacket vof Dameskleding -5</t>
  </si>
  <si>
    <t>Shirt &amp; Co Dameskleding 30</t>
  </si>
  <si>
    <t>Shirt &amp; Co</t>
  </si>
  <si>
    <t>Shirt &amp; Co 30</t>
  </si>
  <si>
    <t xml:space="preserve">Shirt &amp; Co </t>
  </si>
  <si>
    <t>Shirt &amp; Co Dameskleding -15</t>
  </si>
  <si>
    <t>Shirt &amp; Co -15</t>
  </si>
  <si>
    <t>Reus 10</t>
  </si>
  <si>
    <t>Reus Alfa 10</t>
  </si>
  <si>
    <t>Reus Beta 10</t>
  </si>
  <si>
    <t>Reus</t>
  </si>
  <si>
    <t>Reus 12</t>
  </si>
  <si>
    <t>Reus 11</t>
  </si>
  <si>
    <t>Reus Alfa 12</t>
  </si>
  <si>
    <t>Reus Beta 11</t>
  </si>
  <si>
    <t>Reus Beta 12</t>
  </si>
  <si>
    <t>2022-121</t>
  </si>
  <si>
    <t>2022-114</t>
  </si>
  <si>
    <t>Het saldo is € 75 debet.</t>
  </si>
  <si>
    <t>Groot is dus nog € 75 te goed, dit betreft 1 Beta,</t>
  </si>
  <si>
    <t>Reus Beta -1</t>
  </si>
  <si>
    <t>2022-116</t>
  </si>
  <si>
    <t>36961 2022-114</t>
  </si>
  <si>
    <t>Reus 36961</t>
  </si>
  <si>
    <t>36965 2022-116</t>
  </si>
  <si>
    <t>Reus 36965</t>
  </si>
  <si>
    <t>Reus 20</t>
  </si>
  <si>
    <t>Reus Gamma 20</t>
  </si>
  <si>
    <t>Reus Delta 20</t>
  </si>
  <si>
    <t>Reus Gamma 22</t>
  </si>
  <si>
    <t>2022-128</t>
  </si>
  <si>
    <t>2022-124</t>
  </si>
  <si>
    <t>Het saldo is € 120 debet.</t>
  </si>
  <si>
    <t>Lang is dus nog € 120 te goed, dit betreft 2 Gamma x € 60</t>
  </si>
  <si>
    <t>Reus 2</t>
  </si>
  <si>
    <t>Reus Gamma 2</t>
  </si>
  <si>
    <t>2022-131</t>
  </si>
  <si>
    <t>Reus -2</t>
  </si>
  <si>
    <t>Reus -1</t>
  </si>
  <si>
    <t>Reus Gamma -2</t>
  </si>
  <si>
    <t>Reus Delta -1</t>
  </si>
  <si>
    <t>Winter Tent AB 8</t>
  </si>
  <si>
    <t xml:space="preserve">Winter </t>
  </si>
  <si>
    <t>Winter 8</t>
  </si>
  <si>
    <t>Winter</t>
  </si>
  <si>
    <t>Kolle Winter Tent AB 8</t>
  </si>
  <si>
    <t>Kolle Logistics</t>
  </si>
  <si>
    <t>Winter 18</t>
  </si>
  <si>
    <t>Winter Partytent 18</t>
  </si>
  <si>
    <t xml:space="preserve">Winter  </t>
  </si>
  <si>
    <t xml:space="preserve">Winter Partytent </t>
  </si>
  <si>
    <t>Kolle Winter partytenten</t>
  </si>
  <si>
    <t>Winter Koepeltenten 15</t>
  </si>
  <si>
    <t>De ontvangst van de goederen is al geboekt,</t>
  </si>
  <si>
    <t>Kwantumkorting bij inkoop wordt niet apart geboekt.</t>
  </si>
  <si>
    <t>Lakko 8 retour</t>
  </si>
  <si>
    <t>Lakko BGI 8 retour</t>
  </si>
  <si>
    <t xml:space="preserve">De facturen worden eerder ontvangen dan de goederen, dus de onderneming gebruikt </t>
  </si>
  <si>
    <t>Lakko 68</t>
  </si>
  <si>
    <t>Lakko CHJ 68</t>
  </si>
  <si>
    <t>Reus KLM 1 retour</t>
  </si>
  <si>
    <t>De goederen worden eerder ontvangen dan de facturen dus de onderneming gebruikt rekening</t>
  </si>
  <si>
    <t>1300 Nog te ontvangen facturen ook voor de retourzending.</t>
  </si>
  <si>
    <t>Brouwer meubelen</t>
  </si>
  <si>
    <t>I 5083CR</t>
  </si>
  <si>
    <t>Brouwer meubelen -1</t>
  </si>
  <si>
    <t>Uitwerking 2.1</t>
  </si>
  <si>
    <t>Uitwerkingen 2.2 - 2.5</t>
  </si>
  <si>
    <t>Uitwerkingen 2.6 - 2.9</t>
  </si>
  <si>
    <t>Uitwerkingen 2.10 - 2.11</t>
  </si>
  <si>
    <t>Uitwerkingen 2.12 - 2.16</t>
  </si>
  <si>
    <t>De omschrijving hoeft niet exact hetzelfde te zijn als in de uitwerking</t>
  </si>
  <si>
    <t>De volgorde van de boeking maakt niet uit</t>
  </si>
  <si>
    <t>Pensioenpremies</t>
  </si>
  <si>
    <t>Uitwerkingen PDB BA 4e druk herzien</t>
  </si>
  <si>
    <t xml:space="preserve">Journaal                                                                                                                                                                                                </t>
  </si>
  <si>
    <t xml:space="preserve">  EUR</t>
  </si>
  <si>
    <t>Grootboek- rekening</t>
  </si>
  <si>
    <t>2022-011</t>
  </si>
  <si>
    <t>2022-008</t>
  </si>
  <si>
    <t>Verwerk voor Baan de ontvangen factuur van Webber in het inkoopboek.</t>
  </si>
  <si>
    <t>2022 / 7</t>
  </si>
  <si>
    <t>2022-123</t>
  </si>
  <si>
    <t>kleding</t>
  </si>
  <si>
    <t>Er is alleen een inkoopfactuur ontvangen dus niet boeken op 3000 Voorraad goederen maar op 3100 Nog te ontvangen goederen,</t>
  </si>
  <si>
    <t>Het totale bedrag van € 13.300 op 3100 boeken is ook juist.</t>
  </si>
  <si>
    <t>2022-088</t>
  </si>
  <si>
    <t>Verwerk voor Baan de ontvangen factuur van Dylan in het inkoopboek.</t>
  </si>
  <si>
    <t>Verwerk voor Boman de ontvangen creditfactuur van Jacket vof in het inkoopboek.</t>
  </si>
  <si>
    <t>2022-149</t>
  </si>
  <si>
    <t>2022-151</t>
  </si>
  <si>
    <t>2022-153</t>
  </si>
  <si>
    <t>2022-092</t>
  </si>
  <si>
    <t>2022-119</t>
  </si>
  <si>
    <t>Verwerk voor Groot de ontvangen factuur van Reus in het inkoopboek.</t>
  </si>
  <si>
    <t>2022 / 9</t>
  </si>
  <si>
    <t>2022-222</t>
  </si>
  <si>
    <t>Alfa Beta</t>
  </si>
  <si>
    <t>Verwerk voor Groot de ontvangen creditfactuur van Reus in het inkoopboek.</t>
  </si>
  <si>
    <t>manco</t>
  </si>
  <si>
    <t>i</t>
  </si>
  <si>
    <t>2022-148</t>
  </si>
  <si>
    <t>2022-134</t>
  </si>
  <si>
    <t>Verwerk voor Copernicus de ontvangen factuur van Kolle Logistics in het inkoopboek.</t>
  </si>
  <si>
    <t>2022-133</t>
  </si>
  <si>
    <t>vervoer</t>
  </si>
  <si>
    <t>Vervoer Tenten AB</t>
  </si>
  <si>
    <t>2022-138</t>
  </si>
  <si>
    <t>2022-132</t>
  </si>
  <si>
    <t xml:space="preserve">De onderneming gebruikt rekening 1300 Nog te ontvangen factuuren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</si>
</sst>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10" fillId="0" borderId="0" xfId="0" applyFont="1"/>
    <xf numFmtId="0" fontId="8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/>
    <xf numFmtId="0" fontId="5" fillId="2" borderId="0" xfId="0" applyFont="1" applyFill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3" fillId="0" borderId="0" xfId="1" applyFont="1" applyBorder="1"/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8" borderId="1" xfId="0" applyFont="1" applyFill="1" applyBorder="1" applyAlignment="1">
      <alignment vertical="center"/>
    </xf>
    <xf numFmtId="49" fontId="3" fillId="8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43" fontId="3" fillId="8" borderId="1" xfId="1" applyFont="1" applyFill="1" applyBorder="1" applyAlignment="1">
      <alignment vertical="center"/>
    </xf>
    <xf numFmtId="0" fontId="4" fillId="3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3" fillId="0" borderId="1" xfId="0" applyFont="1" applyBorder="1"/>
    <xf numFmtId="43" fontId="3" fillId="0" borderId="1" xfId="1" applyFont="1" applyBorder="1"/>
    <xf numFmtId="0" fontId="8" fillId="0" borderId="17" xfId="0" applyFont="1" applyBorder="1" applyAlignment="1">
      <alignment horizontal="center" vertical="center" wrapText="1"/>
    </xf>
    <xf numFmtId="43" fontId="8" fillId="0" borderId="20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3" fontId="3" fillId="0" borderId="20" xfId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12" fillId="0" borderId="0" xfId="2" quotePrefix="1" applyFont="1"/>
    <xf numFmtId="0" fontId="12" fillId="0" borderId="0" xfId="2" applyFont="1"/>
    <xf numFmtId="0" fontId="5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8" fillId="0" borderId="20" xfId="0" applyFont="1" applyBorder="1" applyAlignment="1">
      <alignment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3" fontId="4" fillId="0" borderId="20" xfId="1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5"/>
  <sheetViews>
    <sheetView showGridLines="0" topLeftCell="A3" zoomScale="190" zoomScaleNormal="190" workbookViewId="0">
      <selection activeCell="B14" sqref="B14"/>
    </sheetView>
  </sheetViews>
  <sheetFormatPr defaultRowHeight="15" x14ac:dyDescent="0.25"/>
  <cols>
    <col min="1" max="1" width="8.88671875" style="8"/>
    <col min="2" max="2" width="26.5546875" style="8" customWidth="1"/>
    <col min="3" max="16384" width="8.88671875" style="8"/>
  </cols>
  <sheetData>
    <row r="1" spans="1:7" ht="15.6" x14ac:dyDescent="0.3">
      <c r="A1" s="9" t="s">
        <v>315</v>
      </c>
    </row>
    <row r="2" spans="1:7" ht="15.6" x14ac:dyDescent="0.3">
      <c r="A2" s="9"/>
    </row>
    <row r="3" spans="1:7" ht="15.6" x14ac:dyDescent="0.3">
      <c r="A3" s="9" t="s">
        <v>136</v>
      </c>
    </row>
    <row r="5" spans="1:7" x14ac:dyDescent="0.25">
      <c r="A5" s="8" t="s">
        <v>82</v>
      </c>
      <c r="B5" s="70">
        <v>44927</v>
      </c>
    </row>
    <row r="7" spans="1:7" x14ac:dyDescent="0.25">
      <c r="A7" s="25" t="s">
        <v>78</v>
      </c>
      <c r="B7" s="25" t="s">
        <v>312</v>
      </c>
      <c r="C7" s="25"/>
      <c r="D7" s="25"/>
      <c r="E7" s="25"/>
      <c r="F7" s="25"/>
      <c r="G7" s="25"/>
    </row>
    <row r="8" spans="1:7" x14ac:dyDescent="0.25">
      <c r="A8" s="25"/>
      <c r="B8" s="25" t="s">
        <v>313</v>
      </c>
      <c r="C8" s="25"/>
      <c r="D8" s="25"/>
      <c r="E8" s="25"/>
      <c r="F8" s="25"/>
      <c r="G8" s="25"/>
    </row>
    <row r="10" spans="1:7" x14ac:dyDescent="0.25">
      <c r="A10" s="8" t="s">
        <v>83</v>
      </c>
      <c r="B10" s="71" t="s">
        <v>307</v>
      </c>
    </row>
    <row r="11" spans="1:7" x14ac:dyDescent="0.25">
      <c r="B11" s="72" t="s">
        <v>308</v>
      </c>
    </row>
    <row r="12" spans="1:7" x14ac:dyDescent="0.25">
      <c r="B12" s="72" t="s">
        <v>309</v>
      </c>
    </row>
    <row r="13" spans="1:7" x14ac:dyDescent="0.25">
      <c r="B13" s="71" t="s">
        <v>310</v>
      </c>
    </row>
    <row r="14" spans="1:7" x14ac:dyDescent="0.25">
      <c r="B14" s="71" t="s">
        <v>311</v>
      </c>
    </row>
    <row r="15" spans="1:7" x14ac:dyDescent="0.25">
      <c r="B15" s="71"/>
    </row>
  </sheetData>
  <hyperlinks>
    <hyperlink ref="B10" location="'2.1'!A1" display="Uitwerking 2.1" xr:uid="{C78E6B62-4060-40A7-991A-4ECD00DCC626}"/>
    <hyperlink ref="B11" location="'2.2 - 2.5'!A1" display="Uitwerkingen 2.2 - 2.5" xr:uid="{38DDAD81-63F6-47E9-AF19-D4547D2DCA98}"/>
    <hyperlink ref="B12" location="'2.6 - 2.9'!A1" display="Uitwerkingen 2.6 - 2.9" xr:uid="{D638BEA7-A9CE-4081-94AA-D00096AD13D3}"/>
    <hyperlink ref="B13" location="'2.10 - 2.11'!A1" display="Uitwerkingen 2.10 - 2.11" xr:uid="{FA384FDB-E914-415C-981B-98BC690DD7ED}"/>
    <hyperlink ref="B14" location="'2.12 - 2.16'!A1" display="Uitwerkingen 2.12 - 2.16" xr:uid="{2A38EA3F-708C-4C14-A7D4-1EAEEAA57476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99"/>
  <sheetViews>
    <sheetView zoomScale="175" zoomScaleNormal="175" workbookViewId="0">
      <selection sqref="A1:XFD1048576"/>
    </sheetView>
  </sheetViews>
  <sheetFormatPr defaultRowHeight="15" x14ac:dyDescent="0.25"/>
  <cols>
    <col min="1" max="1" width="8.88671875" style="8"/>
    <col min="2" max="2" width="42" style="8" customWidth="1"/>
    <col min="3" max="16384" width="8.88671875" style="8"/>
  </cols>
  <sheetData>
    <row r="1" spans="1:2" ht="15.6" x14ac:dyDescent="0.3">
      <c r="A1" s="9" t="s">
        <v>88</v>
      </c>
    </row>
    <row r="2" spans="1:2" ht="15.6" x14ac:dyDescent="0.3">
      <c r="A2" s="9"/>
    </row>
    <row r="3" spans="1:2" ht="15.6" x14ac:dyDescent="0.3">
      <c r="A3" s="9" t="s">
        <v>136</v>
      </c>
    </row>
    <row r="5" spans="1:2" ht="15.6" x14ac:dyDescent="0.3">
      <c r="A5" s="9" t="s">
        <v>77</v>
      </c>
    </row>
    <row r="6" spans="1:2" x14ac:dyDescent="0.25">
      <c r="A6" s="8" t="s">
        <v>87</v>
      </c>
    </row>
    <row r="7" spans="1:2" x14ac:dyDescent="0.25">
      <c r="A7" s="8" t="s">
        <v>74</v>
      </c>
    </row>
    <row r="8" spans="1:2" x14ac:dyDescent="0.25">
      <c r="A8" s="8" t="s">
        <v>75</v>
      </c>
    </row>
    <row r="10" spans="1:2" s="10" customFormat="1" ht="15.6" x14ac:dyDescent="0.3">
      <c r="A10" s="10" t="s">
        <v>78</v>
      </c>
      <c r="B10" s="10" t="s">
        <v>80</v>
      </c>
    </row>
    <row r="11" spans="1:2" x14ac:dyDescent="0.25">
      <c r="B11" s="8" t="s">
        <v>79</v>
      </c>
    </row>
    <row r="12" spans="1:2" x14ac:dyDescent="0.25">
      <c r="B12" s="8" t="s">
        <v>81</v>
      </c>
    </row>
    <row r="13" spans="1:2" x14ac:dyDescent="0.25">
      <c r="B13" s="8" t="s">
        <v>84</v>
      </c>
    </row>
    <row r="14" spans="1:2" x14ac:dyDescent="0.25">
      <c r="B14" s="8" t="s">
        <v>85</v>
      </c>
    </row>
    <row r="16" spans="1:2" s="10" customFormat="1" ht="15.6" x14ac:dyDescent="0.3">
      <c r="A16" s="10" t="s">
        <v>78</v>
      </c>
      <c r="B16" s="10" t="s">
        <v>76</v>
      </c>
    </row>
    <row r="18" spans="1:3" ht="15.6" x14ac:dyDescent="0.3">
      <c r="A18" s="9" t="s">
        <v>89</v>
      </c>
      <c r="C18" s="11"/>
    </row>
    <row r="19" spans="1:3" x14ac:dyDescent="0.25">
      <c r="A19" s="12">
        <v>200</v>
      </c>
      <c r="B19" s="8" t="s">
        <v>25</v>
      </c>
    </row>
    <row r="20" spans="1:3" x14ac:dyDescent="0.25">
      <c r="A20" s="12">
        <v>210</v>
      </c>
      <c r="B20" s="8" t="s">
        <v>26</v>
      </c>
    </row>
    <row r="21" spans="1:3" x14ac:dyDescent="0.25">
      <c r="A21" s="12">
        <v>300</v>
      </c>
      <c r="B21" s="8" t="s">
        <v>27</v>
      </c>
    </row>
    <row r="22" spans="1:3" x14ac:dyDescent="0.25">
      <c r="A22" s="12">
        <v>310</v>
      </c>
      <c r="B22" s="8" t="s">
        <v>28</v>
      </c>
    </row>
    <row r="23" spans="1:3" x14ac:dyDescent="0.25">
      <c r="A23" s="12">
        <v>400</v>
      </c>
      <c r="B23" s="8" t="s">
        <v>90</v>
      </c>
    </row>
    <row r="24" spans="1:3" x14ac:dyDescent="0.25">
      <c r="A24" s="12">
        <v>410</v>
      </c>
      <c r="B24" s="8" t="s">
        <v>91</v>
      </c>
    </row>
    <row r="25" spans="1:3" x14ac:dyDescent="0.25">
      <c r="A25" s="12">
        <v>420</v>
      </c>
      <c r="B25" s="8" t="s">
        <v>92</v>
      </c>
    </row>
    <row r="26" spans="1:3" x14ac:dyDescent="0.25">
      <c r="A26" s="12">
        <v>500</v>
      </c>
      <c r="B26" s="8" t="s">
        <v>29</v>
      </c>
    </row>
    <row r="27" spans="1:3" x14ac:dyDescent="0.25">
      <c r="A27" s="12">
        <v>510</v>
      </c>
      <c r="B27" s="8" t="s">
        <v>30</v>
      </c>
    </row>
    <row r="28" spans="1:3" x14ac:dyDescent="0.25">
      <c r="A28" s="12">
        <v>600</v>
      </c>
      <c r="B28" s="8" t="s">
        <v>31</v>
      </c>
    </row>
    <row r="29" spans="1:3" x14ac:dyDescent="0.25">
      <c r="A29" s="12">
        <v>680</v>
      </c>
      <c r="B29" s="8" t="s">
        <v>32</v>
      </c>
    </row>
    <row r="30" spans="1:3" x14ac:dyDescent="0.25">
      <c r="A30" s="12">
        <v>695</v>
      </c>
      <c r="B30" s="8" t="s">
        <v>93</v>
      </c>
    </row>
    <row r="31" spans="1:3" x14ac:dyDescent="0.25">
      <c r="A31" s="12">
        <v>700</v>
      </c>
      <c r="B31" s="8" t="s">
        <v>33</v>
      </c>
    </row>
    <row r="32" spans="1:3" x14ac:dyDescent="0.25">
      <c r="A32" s="12">
        <v>750</v>
      </c>
      <c r="B32" s="8" t="s">
        <v>94</v>
      </c>
    </row>
    <row r="33" spans="1:2" x14ac:dyDescent="0.25">
      <c r="A33" s="12">
        <v>760</v>
      </c>
      <c r="B33" s="8" t="s">
        <v>95</v>
      </c>
    </row>
    <row r="34" spans="1:2" x14ac:dyDescent="0.25">
      <c r="A34" s="12">
        <v>800</v>
      </c>
      <c r="B34" s="8" t="s">
        <v>96</v>
      </c>
    </row>
    <row r="35" spans="1:2" x14ac:dyDescent="0.25">
      <c r="A35" s="12">
        <v>820</v>
      </c>
      <c r="B35" s="8" t="s">
        <v>97</v>
      </c>
    </row>
    <row r="36" spans="1:2" x14ac:dyDescent="0.25">
      <c r="A36" s="13">
        <v>1000</v>
      </c>
      <c r="B36" s="8" t="s">
        <v>34</v>
      </c>
    </row>
    <row r="37" spans="1:2" x14ac:dyDescent="0.25">
      <c r="A37" s="13">
        <v>1050</v>
      </c>
      <c r="B37" s="8" t="s">
        <v>35</v>
      </c>
    </row>
    <row r="38" spans="1:2" x14ac:dyDescent="0.25">
      <c r="A38" s="13">
        <v>1060</v>
      </c>
      <c r="B38" s="8" t="s">
        <v>36</v>
      </c>
    </row>
    <row r="39" spans="1:2" x14ac:dyDescent="0.25">
      <c r="A39" s="13">
        <v>1070</v>
      </c>
      <c r="B39" s="8" t="s">
        <v>37</v>
      </c>
    </row>
    <row r="40" spans="1:2" x14ac:dyDescent="0.25">
      <c r="A40" s="13">
        <v>1080</v>
      </c>
      <c r="B40" s="8" t="s">
        <v>38</v>
      </c>
    </row>
    <row r="41" spans="1:2" x14ac:dyDescent="0.25">
      <c r="A41" s="13">
        <v>1090</v>
      </c>
      <c r="B41" s="8" t="s">
        <v>98</v>
      </c>
    </row>
    <row r="42" spans="1:2" x14ac:dyDescent="0.25">
      <c r="A42" s="13">
        <v>1100</v>
      </c>
      <c r="B42" s="8" t="s">
        <v>39</v>
      </c>
    </row>
    <row r="43" spans="1:2" x14ac:dyDescent="0.25">
      <c r="A43" s="13">
        <v>1150</v>
      </c>
      <c r="B43" s="8" t="s">
        <v>99</v>
      </c>
    </row>
    <row r="44" spans="1:2" x14ac:dyDescent="0.25">
      <c r="A44" s="13">
        <v>1180</v>
      </c>
      <c r="B44" s="8" t="s">
        <v>100</v>
      </c>
    </row>
    <row r="45" spans="1:2" x14ac:dyDescent="0.25">
      <c r="A45" s="13">
        <v>1200</v>
      </c>
      <c r="B45" s="8" t="s">
        <v>40</v>
      </c>
    </row>
    <row r="46" spans="1:2" x14ac:dyDescent="0.25">
      <c r="A46" s="13">
        <v>1240</v>
      </c>
      <c r="B46" s="8" t="s">
        <v>41</v>
      </c>
    </row>
    <row r="47" spans="1:2" x14ac:dyDescent="0.25">
      <c r="A47" s="13">
        <v>1260</v>
      </c>
      <c r="B47" s="8" t="s">
        <v>42</v>
      </c>
    </row>
    <row r="48" spans="1:2" x14ac:dyDescent="0.25">
      <c r="A48" s="13">
        <v>1270</v>
      </c>
      <c r="B48" s="8" t="s">
        <v>43</v>
      </c>
    </row>
    <row r="49" spans="1:2" x14ac:dyDescent="0.25">
      <c r="A49" s="13">
        <v>1280</v>
      </c>
      <c r="B49" s="8" t="s">
        <v>44</v>
      </c>
    </row>
    <row r="50" spans="1:2" x14ac:dyDescent="0.25">
      <c r="A50" s="13">
        <v>1300</v>
      </c>
      <c r="B50" s="8" t="s">
        <v>101</v>
      </c>
    </row>
    <row r="51" spans="1:2" x14ac:dyDescent="0.25">
      <c r="A51" s="13">
        <v>1350</v>
      </c>
      <c r="B51" s="8" t="s">
        <v>102</v>
      </c>
    </row>
    <row r="52" spans="1:2" x14ac:dyDescent="0.25">
      <c r="A52" s="13">
        <v>1400</v>
      </c>
      <c r="B52" s="8" t="s">
        <v>45</v>
      </c>
    </row>
    <row r="53" spans="1:2" x14ac:dyDescent="0.25">
      <c r="A53" s="13">
        <v>1500</v>
      </c>
      <c r="B53" s="8" t="s">
        <v>46</v>
      </c>
    </row>
    <row r="54" spans="1:2" x14ac:dyDescent="0.25">
      <c r="A54" s="13">
        <v>1520</v>
      </c>
      <c r="B54" s="8" t="s">
        <v>47</v>
      </c>
    </row>
    <row r="55" spans="1:2" x14ac:dyDescent="0.25">
      <c r="A55" s="13">
        <v>1540</v>
      </c>
      <c r="B55" s="8" t="s">
        <v>103</v>
      </c>
    </row>
    <row r="56" spans="1:2" x14ac:dyDescent="0.25">
      <c r="A56" s="13">
        <v>1600</v>
      </c>
      <c r="B56" s="8" t="s">
        <v>48</v>
      </c>
    </row>
    <row r="57" spans="1:2" x14ac:dyDescent="0.25">
      <c r="A57" s="13">
        <v>1650</v>
      </c>
      <c r="B57" s="8" t="s">
        <v>49</v>
      </c>
    </row>
    <row r="58" spans="1:2" x14ac:dyDescent="0.25">
      <c r="A58" s="13">
        <v>1660</v>
      </c>
      <c r="B58" s="8" t="s">
        <v>50</v>
      </c>
    </row>
    <row r="59" spans="1:2" x14ac:dyDescent="0.25">
      <c r="A59" s="13">
        <v>1665</v>
      </c>
      <c r="B59" s="8" t="s">
        <v>104</v>
      </c>
    </row>
    <row r="60" spans="1:2" x14ac:dyDescent="0.25">
      <c r="A60" s="13">
        <v>1680</v>
      </c>
      <c r="B60" s="8" t="s">
        <v>51</v>
      </c>
    </row>
    <row r="61" spans="1:2" x14ac:dyDescent="0.25">
      <c r="A61" s="13">
        <v>3000</v>
      </c>
      <c r="B61" s="8" t="s">
        <v>52</v>
      </c>
    </row>
    <row r="62" spans="1:2" x14ac:dyDescent="0.25">
      <c r="A62" s="13">
        <v>3100</v>
      </c>
      <c r="B62" s="8" t="s">
        <v>105</v>
      </c>
    </row>
    <row r="63" spans="1:2" x14ac:dyDescent="0.25">
      <c r="A63" s="13">
        <v>3200</v>
      </c>
      <c r="B63" s="8" t="s">
        <v>106</v>
      </c>
    </row>
    <row r="64" spans="1:2" x14ac:dyDescent="0.25">
      <c r="A64" s="13">
        <v>3300</v>
      </c>
      <c r="B64" s="8" t="s">
        <v>107</v>
      </c>
    </row>
    <row r="65" spans="1:2" x14ac:dyDescent="0.25">
      <c r="A65" s="13">
        <v>4000</v>
      </c>
      <c r="B65" s="8" t="s">
        <v>53</v>
      </c>
    </row>
    <row r="66" spans="1:2" x14ac:dyDescent="0.25">
      <c r="A66" s="13">
        <v>4050</v>
      </c>
      <c r="B66" s="8" t="s">
        <v>54</v>
      </c>
    </row>
    <row r="67" spans="1:2" x14ac:dyDescent="0.25">
      <c r="A67" s="13">
        <v>4070</v>
      </c>
      <c r="B67" s="8" t="s">
        <v>314</v>
      </c>
    </row>
    <row r="68" spans="1:2" x14ac:dyDescent="0.25">
      <c r="A68" s="13">
        <v>4100</v>
      </c>
      <c r="B68" s="8" t="s">
        <v>55</v>
      </c>
    </row>
    <row r="69" spans="1:2" x14ac:dyDescent="0.25">
      <c r="A69" s="13">
        <v>4120</v>
      </c>
      <c r="B69" s="8" t="s">
        <v>56</v>
      </c>
    </row>
    <row r="70" spans="1:2" x14ac:dyDescent="0.25">
      <c r="A70" s="13">
        <v>4150</v>
      </c>
      <c r="B70" s="8" t="s">
        <v>108</v>
      </c>
    </row>
    <row r="71" spans="1:2" x14ac:dyDescent="0.25">
      <c r="A71" s="13">
        <v>4200</v>
      </c>
      <c r="B71" s="8" t="s">
        <v>57</v>
      </c>
    </row>
    <row r="72" spans="1:2" x14ac:dyDescent="0.25">
      <c r="A72" s="13">
        <v>4250</v>
      </c>
      <c r="B72" s="8" t="s">
        <v>58</v>
      </c>
    </row>
    <row r="73" spans="1:2" x14ac:dyDescent="0.25">
      <c r="A73" s="13">
        <v>4300</v>
      </c>
      <c r="B73" s="8" t="s">
        <v>59</v>
      </c>
    </row>
    <row r="74" spans="1:2" x14ac:dyDescent="0.25">
      <c r="A74" s="13">
        <v>4350</v>
      </c>
      <c r="B74" s="8" t="s">
        <v>60</v>
      </c>
    </row>
    <row r="75" spans="1:2" x14ac:dyDescent="0.25">
      <c r="A75" s="13">
        <v>4400</v>
      </c>
      <c r="B75" s="8" t="s">
        <v>61</v>
      </c>
    </row>
    <row r="76" spans="1:2" x14ac:dyDescent="0.25">
      <c r="A76" s="13">
        <v>4500</v>
      </c>
      <c r="B76" s="8" t="s">
        <v>109</v>
      </c>
    </row>
    <row r="77" spans="1:2" x14ac:dyDescent="0.25">
      <c r="A77" s="13">
        <v>4600</v>
      </c>
      <c r="B77" s="8" t="s">
        <v>62</v>
      </c>
    </row>
    <row r="78" spans="1:2" x14ac:dyDescent="0.25">
      <c r="A78" s="13">
        <v>4650</v>
      </c>
      <c r="B78" s="8" t="s">
        <v>63</v>
      </c>
    </row>
    <row r="79" spans="1:2" x14ac:dyDescent="0.25">
      <c r="A79" s="13">
        <v>4700</v>
      </c>
      <c r="B79" s="8" t="s">
        <v>73</v>
      </c>
    </row>
    <row r="80" spans="1:2" x14ac:dyDescent="0.25">
      <c r="A80" s="13">
        <v>4750</v>
      </c>
      <c r="B80" s="8" t="s">
        <v>110</v>
      </c>
    </row>
    <row r="81" spans="1:2" x14ac:dyDescent="0.25">
      <c r="A81" s="13">
        <v>4800</v>
      </c>
      <c r="B81" s="8" t="s">
        <v>111</v>
      </c>
    </row>
    <row r="82" spans="1:2" x14ac:dyDescent="0.25">
      <c r="A82" s="13">
        <v>4950</v>
      </c>
      <c r="B82" s="8" t="s">
        <v>112</v>
      </c>
    </row>
    <row r="83" spans="1:2" x14ac:dyDescent="0.25">
      <c r="A83" s="13">
        <v>4960</v>
      </c>
      <c r="B83" s="8" t="s">
        <v>64</v>
      </c>
    </row>
    <row r="84" spans="1:2" x14ac:dyDescent="0.25">
      <c r="A84" s="13">
        <v>4970</v>
      </c>
      <c r="B84" s="8" t="s">
        <v>65</v>
      </c>
    </row>
    <row r="85" spans="1:2" x14ac:dyDescent="0.25">
      <c r="A85" s="13">
        <v>4990</v>
      </c>
      <c r="B85" s="8" t="s">
        <v>66</v>
      </c>
    </row>
    <row r="86" spans="1:2" x14ac:dyDescent="0.25">
      <c r="A86" s="13">
        <v>7000</v>
      </c>
      <c r="B86" s="8" t="s">
        <v>67</v>
      </c>
    </row>
    <row r="87" spans="1:2" x14ac:dyDescent="0.25">
      <c r="A87" s="13">
        <v>7400</v>
      </c>
      <c r="B87" s="8" t="s">
        <v>113</v>
      </c>
    </row>
    <row r="88" spans="1:2" x14ac:dyDescent="0.25">
      <c r="A88" s="13">
        <v>7500</v>
      </c>
      <c r="B88" s="8" t="s">
        <v>114</v>
      </c>
    </row>
    <row r="89" spans="1:2" x14ac:dyDescent="0.25">
      <c r="A89" s="13">
        <v>8200</v>
      </c>
      <c r="B89" s="8" t="s">
        <v>68</v>
      </c>
    </row>
    <row r="90" spans="1:2" x14ac:dyDescent="0.25">
      <c r="A90" s="13">
        <v>8300</v>
      </c>
      <c r="B90" s="8" t="s">
        <v>115</v>
      </c>
    </row>
    <row r="91" spans="1:2" x14ac:dyDescent="0.25">
      <c r="A91" s="13">
        <v>8400</v>
      </c>
      <c r="B91" s="8" t="s">
        <v>69</v>
      </c>
    </row>
    <row r="92" spans="1:2" x14ac:dyDescent="0.25">
      <c r="A92" s="13">
        <v>8500</v>
      </c>
      <c r="B92" s="8" t="s">
        <v>70</v>
      </c>
    </row>
    <row r="93" spans="1:2" x14ac:dyDescent="0.25">
      <c r="A93" s="13">
        <v>8550</v>
      </c>
      <c r="B93" s="8" t="s">
        <v>71</v>
      </c>
    </row>
    <row r="94" spans="1:2" x14ac:dyDescent="0.25">
      <c r="A94" s="13">
        <v>8600</v>
      </c>
      <c r="B94" s="8" t="s">
        <v>116</v>
      </c>
    </row>
    <row r="95" spans="1:2" x14ac:dyDescent="0.25">
      <c r="A95" s="13">
        <v>9000</v>
      </c>
      <c r="B95" s="8" t="s">
        <v>117</v>
      </c>
    </row>
    <row r="96" spans="1:2" x14ac:dyDescent="0.25">
      <c r="A96" s="13">
        <v>9100</v>
      </c>
      <c r="B96" s="8" t="s">
        <v>72</v>
      </c>
    </row>
    <row r="97" spans="1:3" x14ac:dyDescent="0.25">
      <c r="A97" s="13">
        <v>9600</v>
      </c>
      <c r="B97" s="8" t="s">
        <v>86</v>
      </c>
    </row>
    <row r="98" spans="1:3" x14ac:dyDescent="0.25">
      <c r="A98" s="26">
        <v>1320</v>
      </c>
      <c r="B98" s="25" t="s">
        <v>134</v>
      </c>
      <c r="C98" s="25" t="s">
        <v>131</v>
      </c>
    </row>
    <row r="99" spans="1:3" x14ac:dyDescent="0.25">
      <c r="A99" s="26">
        <v>3150</v>
      </c>
      <c r="B99" s="25" t="s">
        <v>133</v>
      </c>
      <c r="C99" s="25" t="s">
        <v>132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B2F81-114C-4B83-8549-7CEF9ECDD410}">
  <dimension ref="A1:K120"/>
  <sheetViews>
    <sheetView showGridLines="0" workbookViewId="0"/>
  </sheetViews>
  <sheetFormatPr defaultRowHeight="15" x14ac:dyDescent="0.25"/>
  <cols>
    <col min="1" max="1" width="2.88671875" style="8" customWidth="1"/>
    <col min="2" max="2" width="13.5546875" style="8" customWidth="1"/>
    <col min="3" max="4" width="12.6640625" style="8" customWidth="1"/>
    <col min="5" max="5" width="17.44140625" style="8" customWidth="1"/>
    <col min="6" max="6" width="13" style="8" customWidth="1"/>
    <col min="7" max="7" width="11.44140625" style="8" customWidth="1"/>
    <col min="8" max="8" width="11" style="8" customWidth="1"/>
    <col min="9" max="9" width="12.44140625" style="8" customWidth="1"/>
    <col min="10" max="10" width="12.5546875" style="8" customWidth="1"/>
    <col min="11" max="11" width="13" style="8" customWidth="1"/>
    <col min="12" max="12" width="10.77734375" style="8" customWidth="1"/>
    <col min="13" max="13" width="2.44140625" style="8" customWidth="1"/>
    <col min="14" max="16384" width="8.88671875" style="8"/>
  </cols>
  <sheetData>
    <row r="1" spans="1:11" ht="15.6" x14ac:dyDescent="0.25">
      <c r="B1" s="1" t="s">
        <v>137</v>
      </c>
      <c r="D1" s="1"/>
    </row>
    <row r="2" spans="1:11" x14ac:dyDescent="0.25">
      <c r="A2" s="8" t="s">
        <v>17</v>
      </c>
      <c r="B2" s="2" t="s">
        <v>118</v>
      </c>
    </row>
    <row r="3" spans="1:11" ht="10.9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6" x14ac:dyDescent="0.25">
      <c r="A4" s="3"/>
      <c r="B4" s="5" t="s">
        <v>119</v>
      </c>
      <c r="C4" s="3"/>
      <c r="D4" s="3"/>
      <c r="E4" s="3"/>
      <c r="F4" s="3"/>
      <c r="G4" s="3"/>
      <c r="H4" s="3"/>
      <c r="I4" s="3"/>
      <c r="J4" s="3"/>
      <c r="K4" s="3"/>
    </row>
    <row r="5" spans="1:11" ht="10.9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8" customHeight="1" x14ac:dyDescent="0.25">
      <c r="A6" s="3"/>
      <c r="B6" s="15" t="s">
        <v>6</v>
      </c>
      <c r="C6" s="43">
        <v>14012</v>
      </c>
      <c r="D6" s="78" t="s">
        <v>200</v>
      </c>
      <c r="E6" s="78"/>
      <c r="F6" s="3"/>
      <c r="G6" s="3"/>
      <c r="H6" s="3"/>
      <c r="I6" s="3"/>
      <c r="J6" s="3"/>
      <c r="K6" s="3"/>
    </row>
    <row r="7" spans="1:11" ht="10.9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8" customHeight="1" x14ac:dyDescent="0.25">
      <c r="A8" s="3"/>
      <c r="B8" s="15" t="s">
        <v>0</v>
      </c>
      <c r="C8" s="16">
        <v>50</v>
      </c>
      <c r="D8" s="4"/>
      <c r="E8" s="15" t="s">
        <v>9</v>
      </c>
      <c r="F8" s="16" t="s">
        <v>120</v>
      </c>
      <c r="G8" s="17"/>
      <c r="H8" s="79" t="s">
        <v>10</v>
      </c>
      <c r="I8" s="79"/>
      <c r="J8" s="16" t="s">
        <v>121</v>
      </c>
      <c r="K8" s="3"/>
    </row>
    <row r="9" spans="1:11" ht="18" customHeight="1" x14ac:dyDescent="0.25">
      <c r="A9" s="3"/>
      <c r="B9" s="15" t="s">
        <v>7</v>
      </c>
      <c r="C9" s="44" t="s">
        <v>201</v>
      </c>
      <c r="D9" s="4"/>
      <c r="E9" s="15" t="s">
        <v>24</v>
      </c>
      <c r="F9" s="46" t="s">
        <v>202</v>
      </c>
      <c r="G9" s="4"/>
      <c r="H9" s="79" t="s">
        <v>1</v>
      </c>
      <c r="I9" s="79"/>
      <c r="J9" s="45">
        <v>44577</v>
      </c>
      <c r="K9" s="3"/>
    </row>
    <row r="10" spans="1:11" ht="18" customHeight="1" x14ac:dyDescent="0.25">
      <c r="A10" s="3"/>
      <c r="B10" s="15" t="s">
        <v>8</v>
      </c>
      <c r="C10" s="45">
        <v>44608</v>
      </c>
      <c r="D10" s="18"/>
      <c r="E10" s="15" t="s">
        <v>5</v>
      </c>
      <c r="F10" s="47">
        <v>25198</v>
      </c>
      <c r="G10" s="19"/>
      <c r="H10" s="79" t="s">
        <v>11</v>
      </c>
      <c r="I10" s="79"/>
      <c r="J10" s="48">
        <f>I15+J15</f>
        <v>2874.96</v>
      </c>
      <c r="K10" s="3" t="s">
        <v>12</v>
      </c>
    </row>
    <row r="11" spans="1:11" ht="10.9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6" x14ac:dyDescent="0.25">
      <c r="A12" s="3"/>
      <c r="B12" s="20" t="s">
        <v>13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0.9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30" x14ac:dyDescent="0.25">
      <c r="A14" s="4"/>
      <c r="B14" s="28" t="s">
        <v>122</v>
      </c>
      <c r="C14" s="28" t="s">
        <v>2</v>
      </c>
      <c r="D14" s="28" t="s">
        <v>123</v>
      </c>
      <c r="E14" s="28" t="s">
        <v>124</v>
      </c>
      <c r="F14" s="28" t="s">
        <v>3</v>
      </c>
      <c r="G14" s="28" t="s">
        <v>20</v>
      </c>
      <c r="H14" s="28" t="s">
        <v>138</v>
      </c>
      <c r="I14" s="28" t="s">
        <v>11</v>
      </c>
      <c r="J14" s="28" t="s">
        <v>4</v>
      </c>
      <c r="K14" s="4"/>
    </row>
    <row r="15" spans="1:11" ht="18" customHeight="1" x14ac:dyDescent="0.25">
      <c r="A15" s="3"/>
      <c r="B15" s="49">
        <v>30001</v>
      </c>
      <c r="C15" s="49">
        <v>3000</v>
      </c>
      <c r="D15" s="49">
        <v>12</v>
      </c>
      <c r="E15" s="50">
        <v>198</v>
      </c>
      <c r="F15" s="49">
        <v>1</v>
      </c>
      <c r="G15" s="51">
        <v>0.21</v>
      </c>
      <c r="H15" s="51" t="s">
        <v>203</v>
      </c>
      <c r="I15" s="50">
        <f>D15*E15</f>
        <v>2376</v>
      </c>
      <c r="J15" s="50">
        <f>I15*G15</f>
        <v>498.96</v>
      </c>
      <c r="K15" s="3"/>
    </row>
    <row r="16" spans="1:11" ht="10.9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.6" x14ac:dyDescent="0.25">
      <c r="B17" s="1"/>
      <c r="D17" s="1"/>
    </row>
    <row r="18" spans="1:11" ht="15.6" x14ac:dyDescent="0.25">
      <c r="A18" s="8" t="s">
        <v>21</v>
      </c>
      <c r="B18" s="2" t="s">
        <v>125</v>
      </c>
      <c r="D18" s="1"/>
    </row>
    <row r="19" spans="1:11" ht="15.6" x14ac:dyDescent="0.25">
      <c r="B19" s="80" t="s">
        <v>316</v>
      </c>
      <c r="C19" s="81"/>
      <c r="D19" s="81"/>
      <c r="E19" s="81"/>
      <c r="F19" s="81"/>
      <c r="G19" s="81"/>
      <c r="H19" s="81"/>
      <c r="I19" s="81"/>
      <c r="J19" s="81"/>
      <c r="K19" s="6" t="s">
        <v>317</v>
      </c>
    </row>
    <row r="20" spans="1:11" ht="30" x14ac:dyDescent="0.25">
      <c r="B20" s="73" t="s">
        <v>14</v>
      </c>
      <c r="C20" s="73" t="s">
        <v>0</v>
      </c>
      <c r="D20" s="27" t="s">
        <v>22</v>
      </c>
      <c r="E20" s="73" t="s">
        <v>318</v>
      </c>
      <c r="F20" s="73" t="s">
        <v>23</v>
      </c>
      <c r="G20" s="104" t="s">
        <v>7</v>
      </c>
      <c r="H20" s="105"/>
      <c r="I20" s="106"/>
      <c r="J20" s="107" t="s">
        <v>15</v>
      </c>
      <c r="K20" s="108" t="s">
        <v>16</v>
      </c>
    </row>
    <row r="21" spans="1:11" ht="18" customHeight="1" x14ac:dyDescent="0.25">
      <c r="B21" s="54">
        <v>44577</v>
      </c>
      <c r="C21" s="55">
        <v>50</v>
      </c>
      <c r="D21" s="53" t="s">
        <v>121</v>
      </c>
      <c r="E21" s="55">
        <v>3000</v>
      </c>
      <c r="F21" s="53">
        <v>30001</v>
      </c>
      <c r="G21" s="74" t="s">
        <v>204</v>
      </c>
      <c r="H21" s="74"/>
      <c r="I21" s="74"/>
      <c r="J21" s="52">
        <v>2400</v>
      </c>
      <c r="K21" s="52"/>
    </row>
    <row r="22" spans="1:11" ht="18" customHeight="1" x14ac:dyDescent="0.25">
      <c r="B22" s="54">
        <v>44577</v>
      </c>
      <c r="C22" s="55">
        <v>50</v>
      </c>
      <c r="D22" s="53" t="s">
        <v>121</v>
      </c>
      <c r="E22" s="55">
        <v>1600</v>
      </c>
      <c r="F22" s="53"/>
      <c r="G22" s="82" t="s">
        <v>200</v>
      </c>
      <c r="H22" s="83"/>
      <c r="I22" s="84"/>
      <c r="J22" s="52">
        <v>498.96</v>
      </c>
      <c r="K22" s="52"/>
    </row>
    <row r="23" spans="1:11" ht="18" customHeight="1" x14ac:dyDescent="0.25">
      <c r="B23" s="64">
        <v>44577</v>
      </c>
      <c r="C23" s="65">
        <v>50</v>
      </c>
      <c r="D23" s="61" t="s">
        <v>121</v>
      </c>
      <c r="E23" s="65">
        <v>1400</v>
      </c>
      <c r="F23" s="61">
        <v>14012</v>
      </c>
      <c r="G23" s="85">
        <v>25198</v>
      </c>
      <c r="H23" s="86"/>
      <c r="I23" s="87"/>
      <c r="J23" s="62"/>
      <c r="K23" s="62">
        <v>2874.96</v>
      </c>
    </row>
    <row r="24" spans="1:11" ht="18" customHeight="1" x14ac:dyDescent="0.25">
      <c r="B24" s="109">
        <v>44577</v>
      </c>
      <c r="C24" s="43">
        <v>50</v>
      </c>
      <c r="D24" s="43" t="s">
        <v>121</v>
      </c>
      <c r="E24" s="63">
        <v>3300</v>
      </c>
      <c r="F24" s="59"/>
      <c r="G24" s="88" t="s">
        <v>200</v>
      </c>
      <c r="H24" s="88"/>
      <c r="I24" s="88"/>
      <c r="J24" s="59"/>
      <c r="K24" s="60">
        <v>24</v>
      </c>
    </row>
    <row r="25" spans="1:11" ht="18" customHeight="1" x14ac:dyDescent="0.25">
      <c r="B25" s="21"/>
      <c r="C25" s="22"/>
      <c r="D25" s="22"/>
      <c r="E25" s="22"/>
      <c r="F25" s="22"/>
      <c r="G25" s="23"/>
      <c r="H25" s="23"/>
      <c r="I25" s="23"/>
      <c r="J25" s="24"/>
      <c r="K25" s="24"/>
    </row>
    <row r="26" spans="1:11" ht="18" customHeight="1" x14ac:dyDescent="0.25">
      <c r="A26" s="8" t="s">
        <v>18</v>
      </c>
      <c r="B26" s="2" t="s">
        <v>126</v>
      </c>
      <c r="C26" s="22"/>
      <c r="D26" s="22"/>
      <c r="E26" s="22"/>
      <c r="F26" s="22"/>
      <c r="G26" s="23"/>
      <c r="H26" s="23"/>
      <c r="I26" s="23"/>
      <c r="J26" s="24"/>
      <c r="K26" s="24"/>
    </row>
    <row r="27" spans="1:11" ht="10.9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8" customHeight="1" x14ac:dyDescent="0.25">
      <c r="A28" s="3"/>
      <c r="B28" s="5" t="s">
        <v>119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0.9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8" customHeight="1" x14ac:dyDescent="0.25">
      <c r="A30" s="3"/>
      <c r="B30" s="15" t="s">
        <v>6</v>
      </c>
      <c r="C30" s="43">
        <v>14012</v>
      </c>
      <c r="D30" s="78" t="s">
        <v>200</v>
      </c>
      <c r="E30" s="78"/>
      <c r="F30" s="3"/>
      <c r="G30" s="3"/>
      <c r="H30" s="3"/>
      <c r="I30" s="3"/>
      <c r="J30" s="3"/>
      <c r="K30" s="3"/>
    </row>
    <row r="31" spans="1:11" ht="10.9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8" customHeight="1" x14ac:dyDescent="0.25">
      <c r="A32" s="3"/>
      <c r="B32" s="15" t="s">
        <v>0</v>
      </c>
      <c r="C32" s="16">
        <v>50</v>
      </c>
      <c r="D32" s="4"/>
      <c r="E32" s="15" t="s">
        <v>9</v>
      </c>
      <c r="F32" s="16" t="s">
        <v>120</v>
      </c>
      <c r="G32" s="17"/>
      <c r="H32" s="79" t="s">
        <v>10</v>
      </c>
      <c r="I32" s="79"/>
      <c r="J32" s="16" t="s">
        <v>127</v>
      </c>
      <c r="K32" s="3"/>
    </row>
    <row r="33" spans="1:11" ht="18" customHeight="1" x14ac:dyDescent="0.25">
      <c r="A33" s="3"/>
      <c r="B33" s="15" t="s">
        <v>7</v>
      </c>
      <c r="C33" s="44" t="s">
        <v>205</v>
      </c>
      <c r="D33" s="4"/>
      <c r="E33" s="15" t="s">
        <v>24</v>
      </c>
      <c r="F33" s="46" t="s">
        <v>202</v>
      </c>
      <c r="G33" s="4"/>
      <c r="H33" s="79" t="s">
        <v>1</v>
      </c>
      <c r="I33" s="79"/>
      <c r="J33" s="45">
        <v>44579</v>
      </c>
      <c r="K33" s="3"/>
    </row>
    <row r="34" spans="1:11" ht="18" customHeight="1" x14ac:dyDescent="0.25">
      <c r="A34" s="3"/>
      <c r="B34" s="15" t="s">
        <v>8</v>
      </c>
      <c r="C34" s="45">
        <v>44610</v>
      </c>
      <c r="D34" s="18"/>
      <c r="E34" s="15" t="s">
        <v>5</v>
      </c>
      <c r="F34" s="47">
        <v>25200</v>
      </c>
      <c r="G34" s="19"/>
      <c r="H34" s="79" t="s">
        <v>11</v>
      </c>
      <c r="I34" s="79"/>
      <c r="J34" s="48">
        <f>I39+J39</f>
        <v>-239.57999999999998</v>
      </c>
      <c r="K34" s="3" t="s">
        <v>12</v>
      </c>
    </row>
    <row r="35" spans="1:11" ht="10.9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8" customHeight="1" x14ac:dyDescent="0.25">
      <c r="A36" s="3"/>
      <c r="B36" s="20" t="s">
        <v>13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0.9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31.2" customHeight="1" x14ac:dyDescent="0.25">
      <c r="A38" s="4"/>
      <c r="B38" s="28" t="s">
        <v>122</v>
      </c>
      <c r="C38" s="28" t="s">
        <v>2</v>
      </c>
      <c r="D38" s="28" t="s">
        <v>123</v>
      </c>
      <c r="E38" s="28" t="s">
        <v>124</v>
      </c>
      <c r="F38" s="28" t="s">
        <v>3</v>
      </c>
      <c r="G38" s="28" t="s">
        <v>20</v>
      </c>
      <c r="H38" s="28" t="s">
        <v>138</v>
      </c>
      <c r="I38" s="28" t="s">
        <v>11</v>
      </c>
      <c r="J38" s="28" t="s">
        <v>4</v>
      </c>
      <c r="K38" s="4"/>
    </row>
    <row r="39" spans="1:11" ht="18" customHeight="1" x14ac:dyDescent="0.25">
      <c r="A39" s="3"/>
      <c r="B39" s="49">
        <v>30001</v>
      </c>
      <c r="C39" s="49">
        <v>3000</v>
      </c>
      <c r="D39" s="49">
        <v>-1</v>
      </c>
      <c r="E39" s="50">
        <v>198</v>
      </c>
      <c r="F39" s="49">
        <v>1</v>
      </c>
      <c r="G39" s="51">
        <v>0.21</v>
      </c>
      <c r="H39" s="51" t="s">
        <v>203</v>
      </c>
      <c r="I39" s="50">
        <f>D39*E39</f>
        <v>-198</v>
      </c>
      <c r="J39" s="50">
        <f>I39*G39</f>
        <v>-41.58</v>
      </c>
      <c r="K39" s="3"/>
    </row>
    <row r="40" spans="1:11" ht="10.9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8" customHeight="1" x14ac:dyDescent="0.25">
      <c r="B41" s="21"/>
      <c r="C41" s="22"/>
      <c r="D41" s="22"/>
      <c r="E41" s="22"/>
      <c r="F41" s="22"/>
      <c r="G41" s="23"/>
      <c r="H41" s="23"/>
      <c r="I41" s="23"/>
      <c r="J41" s="24"/>
      <c r="K41" s="24"/>
    </row>
    <row r="42" spans="1:11" ht="18" customHeight="1" x14ac:dyDescent="0.25">
      <c r="A42" s="2" t="s">
        <v>19</v>
      </c>
      <c r="B42" s="2" t="s">
        <v>128</v>
      </c>
      <c r="D42" s="1"/>
    </row>
    <row r="43" spans="1:11" ht="18" customHeight="1" x14ac:dyDescent="0.25">
      <c r="B43" s="80" t="s">
        <v>316</v>
      </c>
      <c r="C43" s="81"/>
      <c r="D43" s="81"/>
      <c r="E43" s="81"/>
      <c r="F43" s="81"/>
      <c r="G43" s="81"/>
      <c r="H43" s="81"/>
      <c r="I43" s="81"/>
      <c r="J43" s="81"/>
      <c r="K43" s="6" t="s">
        <v>317</v>
      </c>
    </row>
    <row r="44" spans="1:11" ht="31.2" customHeight="1" x14ac:dyDescent="0.25">
      <c r="B44" s="73" t="s">
        <v>14</v>
      </c>
      <c r="C44" s="73" t="s">
        <v>0</v>
      </c>
      <c r="D44" s="27" t="s">
        <v>22</v>
      </c>
      <c r="E44" s="73" t="s">
        <v>318</v>
      </c>
      <c r="F44" s="73" t="s">
        <v>23</v>
      </c>
      <c r="G44" s="104" t="s">
        <v>7</v>
      </c>
      <c r="H44" s="105"/>
      <c r="I44" s="106"/>
      <c r="J44" s="107" t="s">
        <v>15</v>
      </c>
      <c r="K44" s="108" t="s">
        <v>16</v>
      </c>
    </row>
    <row r="45" spans="1:11" ht="18" customHeight="1" x14ac:dyDescent="0.25">
      <c r="B45" s="54">
        <v>44579</v>
      </c>
      <c r="C45" s="55">
        <v>50</v>
      </c>
      <c r="D45" s="53" t="s">
        <v>127</v>
      </c>
      <c r="E45" s="55">
        <v>3000</v>
      </c>
      <c r="F45" s="53">
        <v>30001</v>
      </c>
      <c r="G45" s="74" t="s">
        <v>206</v>
      </c>
      <c r="H45" s="74"/>
      <c r="I45" s="74"/>
      <c r="J45" s="52"/>
      <c r="K45" s="52">
        <v>200</v>
      </c>
    </row>
    <row r="46" spans="1:11" ht="18" customHeight="1" x14ac:dyDescent="0.25">
      <c r="B46" s="54">
        <v>44579</v>
      </c>
      <c r="C46" s="55">
        <v>50</v>
      </c>
      <c r="D46" s="53" t="s">
        <v>127</v>
      </c>
      <c r="E46" s="55">
        <v>1600</v>
      </c>
      <c r="F46" s="53"/>
      <c r="G46" s="82" t="s">
        <v>200</v>
      </c>
      <c r="H46" s="83"/>
      <c r="I46" s="84"/>
      <c r="J46" s="52"/>
      <c r="K46" s="52">
        <v>41.58</v>
      </c>
    </row>
    <row r="47" spans="1:11" ht="18" customHeight="1" x14ac:dyDescent="0.25">
      <c r="B47" s="54">
        <v>44579</v>
      </c>
      <c r="C47" s="55">
        <v>50</v>
      </c>
      <c r="D47" s="53" t="s">
        <v>127</v>
      </c>
      <c r="E47" s="55">
        <v>1400</v>
      </c>
      <c r="F47" s="53">
        <v>14012</v>
      </c>
      <c r="G47" s="75">
        <v>25200</v>
      </c>
      <c r="H47" s="76"/>
      <c r="I47" s="77"/>
      <c r="J47" s="52">
        <v>239.58</v>
      </c>
      <c r="K47" s="52"/>
    </row>
    <row r="48" spans="1:11" ht="18" customHeight="1" x14ac:dyDescent="0.25">
      <c r="B48" s="54">
        <v>44579</v>
      </c>
      <c r="C48" s="55">
        <v>50</v>
      </c>
      <c r="D48" s="53" t="s">
        <v>127</v>
      </c>
      <c r="E48" s="55">
        <v>3300</v>
      </c>
      <c r="F48" s="53"/>
      <c r="G48" s="75" t="s">
        <v>200</v>
      </c>
      <c r="H48" s="76"/>
      <c r="I48" s="77"/>
      <c r="J48" s="52">
        <v>2</v>
      </c>
      <c r="K48" s="52"/>
    </row>
    <row r="49" spans="1:11" ht="18" customHeight="1" x14ac:dyDescent="0.25">
      <c r="B49" s="21"/>
      <c r="C49" s="22"/>
      <c r="D49" s="22"/>
      <c r="E49" s="22"/>
      <c r="F49" s="22"/>
      <c r="G49" s="23"/>
      <c r="H49" s="23"/>
      <c r="I49" s="23"/>
      <c r="J49" s="24"/>
      <c r="K49" s="24"/>
    </row>
    <row r="50" spans="1:11" ht="18" customHeight="1" x14ac:dyDescent="0.25">
      <c r="A50" s="2" t="s">
        <v>129</v>
      </c>
      <c r="B50" s="2" t="s">
        <v>130</v>
      </c>
      <c r="C50" s="22"/>
      <c r="D50" s="22"/>
      <c r="E50" s="22"/>
      <c r="F50" s="22"/>
      <c r="G50" s="23"/>
      <c r="H50" s="23"/>
      <c r="I50" s="23"/>
      <c r="J50" s="24"/>
      <c r="K50" s="24"/>
    </row>
    <row r="51" spans="1:11" ht="18" customHeight="1" x14ac:dyDescent="0.25">
      <c r="B51" s="80" t="s">
        <v>316</v>
      </c>
      <c r="C51" s="81"/>
      <c r="D51" s="81"/>
      <c r="E51" s="81"/>
      <c r="F51" s="81"/>
      <c r="G51" s="81"/>
      <c r="H51" s="81"/>
      <c r="I51" s="81"/>
      <c r="J51" s="81"/>
      <c r="K51" s="6" t="s">
        <v>317</v>
      </c>
    </row>
    <row r="52" spans="1:11" ht="27" customHeight="1" x14ac:dyDescent="0.25">
      <c r="B52" s="73" t="s">
        <v>14</v>
      </c>
      <c r="C52" s="73" t="s">
        <v>0</v>
      </c>
      <c r="D52" s="27" t="s">
        <v>22</v>
      </c>
      <c r="E52" s="73" t="s">
        <v>318</v>
      </c>
      <c r="F52" s="73" t="s">
        <v>23</v>
      </c>
      <c r="G52" s="104" t="s">
        <v>7</v>
      </c>
      <c r="H52" s="105"/>
      <c r="I52" s="106"/>
      <c r="J52" s="107" t="s">
        <v>15</v>
      </c>
      <c r="K52" s="108" t="s">
        <v>16</v>
      </c>
    </row>
    <row r="53" spans="1:11" ht="18" customHeight="1" x14ac:dyDescent="0.25">
      <c r="B53" s="54">
        <v>44587</v>
      </c>
      <c r="C53" s="55">
        <v>60</v>
      </c>
      <c r="D53" s="53" t="s">
        <v>319</v>
      </c>
      <c r="E53" s="55">
        <v>8400</v>
      </c>
      <c r="F53" s="53"/>
      <c r="G53" s="74" t="s">
        <v>201</v>
      </c>
      <c r="H53" s="74"/>
      <c r="I53" s="74"/>
      <c r="J53" s="52"/>
      <c r="K53" s="52">
        <v>4000</v>
      </c>
    </row>
    <row r="54" spans="1:11" ht="18" customHeight="1" x14ac:dyDescent="0.25">
      <c r="B54" s="54">
        <v>44587</v>
      </c>
      <c r="C54" s="55">
        <v>60</v>
      </c>
      <c r="D54" s="53" t="s">
        <v>319</v>
      </c>
      <c r="E54" s="55">
        <v>1650</v>
      </c>
      <c r="F54" s="53"/>
      <c r="G54" s="82" t="s">
        <v>207</v>
      </c>
      <c r="H54" s="83"/>
      <c r="I54" s="84"/>
      <c r="J54" s="52"/>
      <c r="K54" s="52">
        <v>840</v>
      </c>
    </row>
    <row r="55" spans="1:11" ht="18" customHeight="1" x14ac:dyDescent="0.25">
      <c r="B55" s="54">
        <v>44587</v>
      </c>
      <c r="C55" s="55">
        <v>60</v>
      </c>
      <c r="D55" s="53" t="s">
        <v>319</v>
      </c>
      <c r="E55" s="55">
        <v>1100</v>
      </c>
      <c r="F55" s="53">
        <v>11020</v>
      </c>
      <c r="G55" s="75" t="s">
        <v>208</v>
      </c>
      <c r="H55" s="76"/>
      <c r="I55" s="77"/>
      <c r="J55" s="52">
        <v>4840</v>
      </c>
      <c r="K55" s="52"/>
    </row>
    <row r="56" spans="1:11" ht="15.6" x14ac:dyDescent="0.25">
      <c r="B56" s="110" t="s">
        <v>135</v>
      </c>
    </row>
    <row r="57" spans="1:11" ht="15.6" x14ac:dyDescent="0.25">
      <c r="B57" s="80" t="s">
        <v>316</v>
      </c>
      <c r="C57" s="81"/>
      <c r="D57" s="81"/>
      <c r="E57" s="81"/>
      <c r="F57" s="81"/>
      <c r="G57" s="81"/>
      <c r="H57" s="81"/>
      <c r="I57" s="81"/>
      <c r="J57" s="81"/>
      <c r="K57" s="6" t="s">
        <v>317</v>
      </c>
    </row>
    <row r="58" spans="1:11" ht="30" x14ac:dyDescent="0.25">
      <c r="B58" s="73" t="s">
        <v>14</v>
      </c>
      <c r="C58" s="73" t="s">
        <v>0</v>
      </c>
      <c r="D58" s="27" t="s">
        <v>22</v>
      </c>
      <c r="E58" s="73" t="s">
        <v>318</v>
      </c>
      <c r="F58" s="73" t="s">
        <v>23</v>
      </c>
      <c r="G58" s="104" t="s">
        <v>7</v>
      </c>
      <c r="H58" s="105"/>
      <c r="I58" s="106"/>
      <c r="J58" s="107" t="s">
        <v>15</v>
      </c>
      <c r="K58" s="108" t="s">
        <v>16</v>
      </c>
    </row>
    <row r="59" spans="1:11" ht="18" customHeight="1" x14ac:dyDescent="0.25">
      <c r="B59" s="54">
        <v>44587</v>
      </c>
      <c r="C59" s="55">
        <v>90</v>
      </c>
      <c r="D59" s="53" t="s">
        <v>320</v>
      </c>
      <c r="E59" s="55">
        <v>3000</v>
      </c>
      <c r="F59" s="53">
        <v>30001</v>
      </c>
      <c r="G59" s="74" t="s">
        <v>210</v>
      </c>
      <c r="H59" s="74"/>
      <c r="I59" s="74"/>
      <c r="J59" s="52"/>
      <c r="K59" s="52">
        <v>2000</v>
      </c>
    </row>
    <row r="60" spans="1:11" ht="18" customHeight="1" x14ac:dyDescent="0.25">
      <c r="B60" s="54">
        <v>44587</v>
      </c>
      <c r="C60" s="55">
        <v>90</v>
      </c>
      <c r="D60" s="53" t="s">
        <v>320</v>
      </c>
      <c r="E60" s="55">
        <v>7000</v>
      </c>
      <c r="F60" s="53"/>
      <c r="G60" s="74" t="s">
        <v>209</v>
      </c>
      <c r="H60" s="74"/>
      <c r="I60" s="74"/>
      <c r="J60" s="52">
        <v>2000</v>
      </c>
      <c r="K60" s="52"/>
    </row>
    <row r="61" spans="1:11" ht="15.6" x14ac:dyDescent="0.25">
      <c r="B61" s="1"/>
    </row>
    <row r="62" spans="1:11" ht="15.6" x14ac:dyDescent="0.25">
      <c r="B62" s="1"/>
    </row>
    <row r="63" spans="1:11" x14ac:dyDescent="0.25">
      <c r="B63" s="21"/>
      <c r="C63" s="22"/>
      <c r="D63" s="22"/>
      <c r="E63" s="35"/>
      <c r="F63" s="35"/>
      <c r="G63" s="7"/>
      <c r="H63" s="7"/>
      <c r="I63" s="7"/>
      <c r="J63" s="2"/>
      <c r="K63" s="2"/>
    </row>
    <row r="64" spans="1:11" ht="15.6" x14ac:dyDescent="0.25">
      <c r="B64" s="1" t="s">
        <v>192</v>
      </c>
    </row>
    <row r="65" spans="2:8" x14ac:dyDescent="0.25">
      <c r="B65" s="2" t="s">
        <v>190</v>
      </c>
    </row>
    <row r="66" spans="2:8" ht="15.6" x14ac:dyDescent="0.25">
      <c r="B66" s="80" t="s">
        <v>316</v>
      </c>
      <c r="C66" s="81"/>
      <c r="D66" s="81"/>
      <c r="E66" s="81"/>
      <c r="F66" s="81"/>
      <c r="G66" s="81"/>
      <c r="H66" s="6" t="s">
        <v>317</v>
      </c>
    </row>
    <row r="67" spans="2:8" ht="30" x14ac:dyDescent="0.25">
      <c r="B67" s="73" t="s">
        <v>318</v>
      </c>
      <c r="C67" s="73" t="s">
        <v>23</v>
      </c>
      <c r="D67" s="104" t="s">
        <v>7</v>
      </c>
      <c r="E67" s="105"/>
      <c r="F67" s="106"/>
      <c r="G67" s="107" t="s">
        <v>15</v>
      </c>
      <c r="H67" s="108" t="s">
        <v>16</v>
      </c>
    </row>
    <row r="68" spans="2:8" ht="18" customHeight="1" x14ac:dyDescent="0.25">
      <c r="B68" s="55">
        <v>1300</v>
      </c>
      <c r="C68" s="53"/>
      <c r="D68" s="74" t="s">
        <v>293</v>
      </c>
      <c r="E68" s="74"/>
      <c r="F68" s="74"/>
      <c r="G68" s="52">
        <v>1575</v>
      </c>
      <c r="H68" s="52"/>
    </row>
    <row r="69" spans="2:8" ht="18" customHeight="1" x14ac:dyDescent="0.25">
      <c r="B69" s="65">
        <v>1600</v>
      </c>
      <c r="C69" s="61"/>
      <c r="D69" s="85" t="s">
        <v>283</v>
      </c>
      <c r="E69" s="86"/>
      <c r="F69" s="87"/>
      <c r="G69" s="62">
        <v>311.85000000000002</v>
      </c>
      <c r="H69" s="62"/>
    </row>
    <row r="70" spans="2:8" s="2" customFormat="1" ht="18" customHeight="1" x14ac:dyDescent="0.3">
      <c r="B70" s="49">
        <v>1400</v>
      </c>
      <c r="C70" s="49">
        <v>14063</v>
      </c>
      <c r="D70" s="101">
        <v>22108</v>
      </c>
      <c r="E70" s="102"/>
      <c r="F70" s="103"/>
      <c r="G70" s="56"/>
      <c r="H70" s="57">
        <v>1796.85</v>
      </c>
    </row>
    <row r="71" spans="2:8" s="2" customFormat="1" ht="18" customHeight="1" x14ac:dyDescent="0.3">
      <c r="B71" s="49">
        <v>3300</v>
      </c>
      <c r="C71" s="49"/>
      <c r="D71" s="74" t="s">
        <v>293</v>
      </c>
      <c r="E71" s="74"/>
      <c r="F71" s="74"/>
      <c r="G71" s="56"/>
      <c r="H71" s="57">
        <v>90</v>
      </c>
    </row>
    <row r="72" spans="2:8" x14ac:dyDescent="0.25">
      <c r="B72" s="8" t="s">
        <v>294</v>
      </c>
    </row>
    <row r="73" spans="2:8" x14ac:dyDescent="0.25">
      <c r="B73" s="8" t="s">
        <v>295</v>
      </c>
    </row>
    <row r="76" spans="2:8" ht="15.6" x14ac:dyDescent="0.25">
      <c r="B76" s="1" t="s">
        <v>193</v>
      </c>
    </row>
    <row r="77" spans="2:8" x14ac:dyDescent="0.25">
      <c r="B77" s="2" t="s">
        <v>194</v>
      </c>
    </row>
    <row r="78" spans="2:8" ht="15.6" x14ac:dyDescent="0.25">
      <c r="B78" s="80" t="s">
        <v>316</v>
      </c>
      <c r="C78" s="81"/>
      <c r="D78" s="81"/>
      <c r="E78" s="81"/>
      <c r="F78" s="81"/>
      <c r="G78" s="81"/>
      <c r="H78" s="6" t="s">
        <v>317</v>
      </c>
    </row>
    <row r="79" spans="2:8" ht="30" x14ac:dyDescent="0.25">
      <c r="B79" s="73" t="s">
        <v>318</v>
      </c>
      <c r="C79" s="73" t="s">
        <v>23</v>
      </c>
      <c r="D79" s="104" t="s">
        <v>7</v>
      </c>
      <c r="E79" s="105"/>
      <c r="F79" s="106"/>
      <c r="G79" s="107" t="s">
        <v>15</v>
      </c>
      <c r="H79" s="108" t="s">
        <v>16</v>
      </c>
    </row>
    <row r="80" spans="2:8" ht="18" customHeight="1" x14ac:dyDescent="0.25">
      <c r="B80" s="65">
        <v>3000</v>
      </c>
      <c r="C80" s="61">
        <v>30051</v>
      </c>
      <c r="D80" s="89" t="s">
        <v>296</v>
      </c>
      <c r="E80" s="89"/>
      <c r="F80" s="89"/>
      <c r="G80" s="62"/>
      <c r="H80" s="62">
        <v>120</v>
      </c>
    </row>
    <row r="81" spans="2:8" ht="18" customHeight="1" x14ac:dyDescent="0.25">
      <c r="B81" s="43">
        <v>3100</v>
      </c>
      <c r="C81" s="43"/>
      <c r="D81" s="74" t="s">
        <v>297</v>
      </c>
      <c r="E81" s="74"/>
      <c r="F81" s="74"/>
      <c r="G81" s="52">
        <v>112</v>
      </c>
      <c r="H81" s="52"/>
    </row>
    <row r="82" spans="2:8" ht="18" customHeight="1" x14ac:dyDescent="0.25">
      <c r="B82" s="43">
        <v>3300</v>
      </c>
      <c r="C82" s="43"/>
      <c r="D82" s="75" t="str">
        <f>D81</f>
        <v>Lakko BGI 8 retour</v>
      </c>
      <c r="E82" s="76"/>
      <c r="F82" s="77"/>
      <c r="G82" s="52">
        <v>8</v>
      </c>
      <c r="H82" s="52"/>
    </row>
    <row r="83" spans="2:8" x14ac:dyDescent="0.25">
      <c r="B83" s="8" t="s">
        <v>298</v>
      </c>
    </row>
    <row r="84" spans="2:8" x14ac:dyDescent="0.25">
      <c r="B84" s="8" t="s">
        <v>146</v>
      </c>
    </row>
    <row r="87" spans="2:8" ht="15.6" x14ac:dyDescent="0.25">
      <c r="B87" s="1" t="s">
        <v>195</v>
      </c>
    </row>
    <row r="88" spans="2:8" x14ac:dyDescent="0.25">
      <c r="B88" s="2" t="s">
        <v>196</v>
      </c>
    </row>
    <row r="89" spans="2:8" ht="15.6" x14ac:dyDescent="0.25">
      <c r="B89" s="80" t="s">
        <v>316</v>
      </c>
      <c r="C89" s="81"/>
      <c r="D89" s="81"/>
      <c r="E89" s="81"/>
      <c r="F89" s="81"/>
      <c r="G89" s="81"/>
      <c r="H89" s="6" t="s">
        <v>317</v>
      </c>
    </row>
    <row r="90" spans="2:8" ht="30" x14ac:dyDescent="0.25">
      <c r="B90" s="108" t="s">
        <v>318</v>
      </c>
      <c r="C90" s="108" t="s">
        <v>23</v>
      </c>
      <c r="D90" s="104" t="s">
        <v>7</v>
      </c>
      <c r="E90" s="105"/>
      <c r="F90" s="106"/>
      <c r="G90" s="107" t="s">
        <v>15</v>
      </c>
      <c r="H90" s="108" t="s">
        <v>16</v>
      </c>
    </row>
    <row r="91" spans="2:8" ht="18" customHeight="1" x14ac:dyDescent="0.25">
      <c r="B91" s="43">
        <v>3000</v>
      </c>
      <c r="C91" s="43">
        <v>30061</v>
      </c>
      <c r="D91" s="74" t="s">
        <v>299</v>
      </c>
      <c r="E91" s="74"/>
      <c r="F91" s="74"/>
      <c r="G91" s="52">
        <v>1496</v>
      </c>
      <c r="H91" s="52"/>
    </row>
    <row r="92" spans="2:8" ht="18" customHeight="1" x14ac:dyDescent="0.25">
      <c r="B92" s="43">
        <v>1300</v>
      </c>
      <c r="C92" s="43"/>
      <c r="D92" s="74" t="s">
        <v>300</v>
      </c>
      <c r="E92" s="74"/>
      <c r="F92" s="74"/>
      <c r="G92" s="52"/>
      <c r="H92" s="52">
        <v>1360</v>
      </c>
    </row>
    <row r="93" spans="2:8" s="2" customFormat="1" ht="18" customHeight="1" x14ac:dyDescent="0.3">
      <c r="B93" s="49">
        <v>3300</v>
      </c>
      <c r="C93" s="49"/>
      <c r="D93" s="74" t="s">
        <v>300</v>
      </c>
      <c r="E93" s="74"/>
      <c r="F93" s="74"/>
      <c r="G93" s="57"/>
      <c r="H93" s="57">
        <v>136</v>
      </c>
    </row>
    <row r="94" spans="2:8" x14ac:dyDescent="0.25">
      <c r="B94" s="8" t="s">
        <v>350</v>
      </c>
    </row>
    <row r="97" spans="2:8" ht="15.6" x14ac:dyDescent="0.25">
      <c r="B97" s="1" t="s">
        <v>197</v>
      </c>
    </row>
    <row r="98" spans="2:8" x14ac:dyDescent="0.25">
      <c r="B98" s="2" t="s">
        <v>162</v>
      </c>
    </row>
    <row r="99" spans="2:8" ht="15.6" x14ac:dyDescent="0.25">
      <c r="B99" s="80" t="s">
        <v>316</v>
      </c>
      <c r="C99" s="81"/>
      <c r="D99" s="81"/>
      <c r="E99" s="81"/>
      <c r="F99" s="81"/>
      <c r="G99" s="81"/>
      <c r="H99" s="6" t="s">
        <v>317</v>
      </c>
    </row>
    <row r="100" spans="2:8" ht="30" x14ac:dyDescent="0.25">
      <c r="B100" s="73" t="s">
        <v>318</v>
      </c>
      <c r="C100" s="73" t="s">
        <v>23</v>
      </c>
      <c r="D100" s="104" t="s">
        <v>7</v>
      </c>
      <c r="E100" s="105"/>
      <c r="F100" s="106"/>
      <c r="G100" s="107" t="s">
        <v>15</v>
      </c>
      <c r="H100" s="108" t="s">
        <v>16</v>
      </c>
    </row>
    <row r="101" spans="2:8" ht="18" customHeight="1" x14ac:dyDescent="0.25">
      <c r="B101" s="65">
        <v>1300</v>
      </c>
      <c r="C101" s="61"/>
      <c r="D101" s="89" t="s">
        <v>301</v>
      </c>
      <c r="E101" s="89"/>
      <c r="F101" s="89"/>
      <c r="G101" s="62"/>
      <c r="H101" s="62">
        <v>200</v>
      </c>
    </row>
    <row r="102" spans="2:8" ht="18" customHeight="1" x14ac:dyDescent="0.25">
      <c r="B102" s="43">
        <v>1600</v>
      </c>
      <c r="C102" s="43"/>
      <c r="D102" s="74" t="s">
        <v>251</v>
      </c>
      <c r="E102" s="74"/>
      <c r="F102" s="74"/>
      <c r="G102" s="52"/>
      <c r="H102" s="52">
        <v>40.53</v>
      </c>
    </row>
    <row r="103" spans="2:8" ht="18" customHeight="1" x14ac:dyDescent="0.25">
      <c r="B103" s="43">
        <v>1400</v>
      </c>
      <c r="C103" s="43">
        <v>14063</v>
      </c>
      <c r="D103" s="75">
        <v>36965</v>
      </c>
      <c r="E103" s="76"/>
      <c r="F103" s="77"/>
      <c r="G103" s="52">
        <v>233.53</v>
      </c>
      <c r="H103" s="52"/>
    </row>
    <row r="104" spans="2:8" ht="18" customHeight="1" x14ac:dyDescent="0.25">
      <c r="B104" s="43">
        <v>3300</v>
      </c>
      <c r="C104" s="43"/>
      <c r="D104" s="74" t="s">
        <v>301</v>
      </c>
      <c r="E104" s="74"/>
      <c r="F104" s="74"/>
      <c r="G104" s="52">
        <v>7</v>
      </c>
      <c r="H104" s="52"/>
    </row>
    <row r="105" spans="2:8" x14ac:dyDescent="0.25">
      <c r="B105" s="8" t="s">
        <v>302</v>
      </c>
    </row>
    <row r="106" spans="2:8" x14ac:dyDescent="0.25">
      <c r="B106" s="8" t="s">
        <v>303</v>
      </c>
    </row>
    <row r="109" spans="2:8" ht="15.6" x14ac:dyDescent="0.25">
      <c r="B109" s="1" t="s">
        <v>198</v>
      </c>
    </row>
    <row r="110" spans="2:8" x14ac:dyDescent="0.25">
      <c r="B110" s="2" t="s">
        <v>199</v>
      </c>
    </row>
    <row r="111" spans="2:8" ht="15.6" x14ac:dyDescent="0.25">
      <c r="B111" s="80" t="s">
        <v>316</v>
      </c>
      <c r="C111" s="81"/>
      <c r="D111" s="81"/>
      <c r="E111" s="81"/>
      <c r="F111" s="81"/>
      <c r="G111" s="81"/>
      <c r="H111" s="6" t="s">
        <v>317</v>
      </c>
    </row>
    <row r="112" spans="2:8" ht="30" x14ac:dyDescent="0.25">
      <c r="B112" s="73" t="s">
        <v>318</v>
      </c>
      <c r="C112" s="73" t="s">
        <v>23</v>
      </c>
      <c r="D112" s="104" t="s">
        <v>7</v>
      </c>
      <c r="E112" s="105"/>
      <c r="F112" s="106"/>
      <c r="G112" s="107" t="s">
        <v>15</v>
      </c>
      <c r="H112" s="108" t="s">
        <v>16</v>
      </c>
    </row>
    <row r="113" spans="2:8" ht="18" customHeight="1" x14ac:dyDescent="0.25">
      <c r="B113" s="65">
        <v>8400</v>
      </c>
      <c r="C113" s="61"/>
      <c r="D113" s="89" t="s">
        <v>304</v>
      </c>
      <c r="E113" s="89"/>
      <c r="F113" s="89"/>
      <c r="G113" s="62">
        <v>450</v>
      </c>
      <c r="H113" s="62"/>
    </row>
    <row r="114" spans="2:8" ht="18" customHeight="1" x14ac:dyDescent="0.25">
      <c r="B114" s="43">
        <v>1650</v>
      </c>
      <c r="C114" s="43"/>
      <c r="D114" s="74" t="str">
        <f>D113</f>
        <v>Brouwer meubelen</v>
      </c>
      <c r="E114" s="74"/>
      <c r="F114" s="74"/>
      <c r="G114" s="52">
        <v>94.5</v>
      </c>
      <c r="H114" s="52"/>
    </row>
    <row r="115" spans="2:8" s="2" customFormat="1" ht="18" customHeight="1" x14ac:dyDescent="0.3">
      <c r="B115" s="49">
        <v>1100</v>
      </c>
      <c r="C115" s="49">
        <v>11048</v>
      </c>
      <c r="D115" s="101" t="s">
        <v>305</v>
      </c>
      <c r="E115" s="102"/>
      <c r="F115" s="103"/>
      <c r="G115" s="56"/>
      <c r="H115" s="57">
        <v>544.5</v>
      </c>
    </row>
    <row r="116" spans="2:8" ht="18" customHeight="1" x14ac:dyDescent="0.25">
      <c r="B116" s="8" t="s">
        <v>135</v>
      </c>
    </row>
    <row r="117" spans="2:8" ht="18" customHeight="1" x14ac:dyDescent="0.25">
      <c r="B117" s="80" t="s">
        <v>316</v>
      </c>
      <c r="C117" s="81"/>
      <c r="D117" s="81"/>
      <c r="E117" s="81"/>
      <c r="F117" s="81"/>
      <c r="G117" s="81"/>
      <c r="H117" s="6" t="s">
        <v>317</v>
      </c>
    </row>
    <row r="118" spans="2:8" ht="29.4" customHeight="1" x14ac:dyDescent="0.25">
      <c r="B118" s="73" t="s">
        <v>318</v>
      </c>
      <c r="C118" s="73" t="s">
        <v>23</v>
      </c>
      <c r="D118" s="104" t="s">
        <v>7</v>
      </c>
      <c r="E118" s="105"/>
      <c r="F118" s="106"/>
      <c r="G118" s="107" t="s">
        <v>15</v>
      </c>
      <c r="H118" s="108" t="s">
        <v>16</v>
      </c>
    </row>
    <row r="119" spans="2:8" ht="18" customHeight="1" x14ac:dyDescent="0.25">
      <c r="B119" s="65">
        <v>7000</v>
      </c>
      <c r="C119" s="61"/>
      <c r="D119" s="89" t="str">
        <f>D113</f>
        <v>Brouwer meubelen</v>
      </c>
      <c r="E119" s="89"/>
      <c r="F119" s="89"/>
      <c r="G119" s="62"/>
      <c r="H119" s="62">
        <v>200</v>
      </c>
    </row>
    <row r="120" spans="2:8" ht="18" customHeight="1" x14ac:dyDescent="0.25">
      <c r="B120" s="43">
        <v>3000</v>
      </c>
      <c r="C120" s="43">
        <v>30020</v>
      </c>
      <c r="D120" s="74" t="s">
        <v>306</v>
      </c>
      <c r="E120" s="74"/>
      <c r="F120" s="74"/>
      <c r="G120" s="52">
        <v>200</v>
      </c>
      <c r="H120" s="52"/>
    </row>
  </sheetData>
  <mergeCells count="60">
    <mergeCell ref="D118:F118"/>
    <mergeCell ref="D119:F119"/>
    <mergeCell ref="D120:F120"/>
    <mergeCell ref="D112:F112"/>
    <mergeCell ref="D113:F113"/>
    <mergeCell ref="D114:F114"/>
    <mergeCell ref="D115:F115"/>
    <mergeCell ref="B117:G117"/>
    <mergeCell ref="D101:F101"/>
    <mergeCell ref="D102:F102"/>
    <mergeCell ref="D103:F103"/>
    <mergeCell ref="D104:F104"/>
    <mergeCell ref="B111:G111"/>
    <mergeCell ref="D91:F91"/>
    <mergeCell ref="D92:F92"/>
    <mergeCell ref="D93:F93"/>
    <mergeCell ref="B99:G99"/>
    <mergeCell ref="D100:F100"/>
    <mergeCell ref="D80:F80"/>
    <mergeCell ref="D81:F81"/>
    <mergeCell ref="D82:F82"/>
    <mergeCell ref="B89:G89"/>
    <mergeCell ref="D90:F90"/>
    <mergeCell ref="D69:F69"/>
    <mergeCell ref="D70:F70"/>
    <mergeCell ref="D71:F71"/>
    <mergeCell ref="B78:G78"/>
    <mergeCell ref="D79:F79"/>
    <mergeCell ref="B66:G66"/>
    <mergeCell ref="D67:F67"/>
    <mergeCell ref="D68:F68"/>
    <mergeCell ref="D6:E6"/>
    <mergeCell ref="H10:I10"/>
    <mergeCell ref="G47:I47"/>
    <mergeCell ref="G48:I48"/>
    <mergeCell ref="B51:J51"/>
    <mergeCell ref="G44:I44"/>
    <mergeCell ref="G45:I45"/>
    <mergeCell ref="B43:J43"/>
    <mergeCell ref="G46:I46"/>
    <mergeCell ref="G23:I23"/>
    <mergeCell ref="G24:I24"/>
    <mergeCell ref="G22:I22"/>
    <mergeCell ref="G20:I20"/>
    <mergeCell ref="G21:I21"/>
    <mergeCell ref="G52:I52"/>
    <mergeCell ref="G53:I53"/>
    <mergeCell ref="G55:I55"/>
    <mergeCell ref="G54:I54"/>
    <mergeCell ref="B57:J57"/>
    <mergeCell ref="H34:I34"/>
    <mergeCell ref="D30:E30"/>
    <mergeCell ref="H32:I32"/>
    <mergeCell ref="H33:I33"/>
    <mergeCell ref="H8:I8"/>
    <mergeCell ref="H9:I9"/>
    <mergeCell ref="B19:J19"/>
    <mergeCell ref="G59:I59"/>
    <mergeCell ref="G60:I60"/>
    <mergeCell ref="G58:I5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B83FC-6CCD-4DDA-9C50-AA5A97000E9A}">
  <dimension ref="A1:K201"/>
  <sheetViews>
    <sheetView showGridLines="0" workbookViewId="0"/>
  </sheetViews>
  <sheetFormatPr defaultRowHeight="15" x14ac:dyDescent="0.25"/>
  <cols>
    <col min="1" max="1" width="2.88671875" style="8" customWidth="1"/>
    <col min="2" max="2" width="13.5546875" style="8" customWidth="1"/>
    <col min="3" max="4" width="12.6640625" style="8" customWidth="1"/>
    <col min="5" max="5" width="17.44140625" style="8" customWidth="1"/>
    <col min="6" max="6" width="13" style="8" customWidth="1"/>
    <col min="7" max="7" width="11.44140625" style="8" customWidth="1"/>
    <col min="8" max="8" width="11" style="8" customWidth="1"/>
    <col min="9" max="9" width="12.44140625" style="8" customWidth="1"/>
    <col min="10" max="10" width="12.5546875" style="8" customWidth="1"/>
    <col min="11" max="11" width="13" style="8" customWidth="1"/>
    <col min="12" max="12" width="10.77734375" style="8" customWidth="1"/>
    <col min="13" max="13" width="2.44140625" style="8" customWidth="1"/>
    <col min="14" max="16384" width="8.88671875" style="8"/>
  </cols>
  <sheetData>
    <row r="1" spans="1:11" ht="15.6" x14ac:dyDescent="0.25">
      <c r="B1" s="1" t="s">
        <v>139</v>
      </c>
    </row>
    <row r="2" spans="1:11" x14ac:dyDescent="0.25">
      <c r="A2" s="2" t="s">
        <v>17</v>
      </c>
      <c r="B2" s="2" t="s">
        <v>321</v>
      </c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6" x14ac:dyDescent="0.25">
      <c r="A4" s="3"/>
      <c r="B4" s="5" t="s">
        <v>119</v>
      </c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" customHeight="1" x14ac:dyDescent="0.25">
      <c r="A6" s="3"/>
      <c r="B6" s="15" t="s">
        <v>6</v>
      </c>
      <c r="C6" s="43">
        <v>14018</v>
      </c>
      <c r="D6" s="78" t="s">
        <v>214</v>
      </c>
      <c r="E6" s="78"/>
      <c r="F6" s="3"/>
      <c r="G6" s="3"/>
      <c r="H6" s="3"/>
      <c r="I6" s="3"/>
      <c r="J6" s="3"/>
      <c r="K6" s="3"/>
    </row>
    <row r="7" spans="1:11" ht="18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8" customHeight="1" x14ac:dyDescent="0.25">
      <c r="A8" s="3"/>
      <c r="B8" s="15" t="s">
        <v>0</v>
      </c>
      <c r="C8" s="16">
        <v>50</v>
      </c>
      <c r="D8" s="4"/>
      <c r="E8" s="15" t="s">
        <v>9</v>
      </c>
      <c r="F8" s="16" t="s">
        <v>322</v>
      </c>
      <c r="G8" s="17"/>
      <c r="H8" s="79" t="s">
        <v>10</v>
      </c>
      <c r="I8" s="79"/>
      <c r="J8" s="16" t="s">
        <v>323</v>
      </c>
      <c r="K8" s="3"/>
    </row>
    <row r="9" spans="1:11" ht="18" customHeight="1" x14ac:dyDescent="0.25">
      <c r="A9" s="3"/>
      <c r="B9" s="15" t="s">
        <v>7</v>
      </c>
      <c r="C9" s="44" t="s">
        <v>324</v>
      </c>
      <c r="D9" s="4"/>
      <c r="E9" s="15" t="s">
        <v>24</v>
      </c>
      <c r="F9" s="46" t="s">
        <v>202</v>
      </c>
      <c r="G9" s="4"/>
      <c r="H9" s="79" t="s">
        <v>1</v>
      </c>
      <c r="I9" s="79"/>
      <c r="J9" s="45">
        <v>44745</v>
      </c>
      <c r="K9" s="3"/>
    </row>
    <row r="10" spans="1:11" ht="18" customHeight="1" x14ac:dyDescent="0.25">
      <c r="A10" s="3"/>
      <c r="B10" s="15" t="s">
        <v>8</v>
      </c>
      <c r="C10" s="45">
        <v>44776</v>
      </c>
      <c r="D10" s="18"/>
      <c r="E10" s="15" t="s">
        <v>5</v>
      </c>
      <c r="F10" s="47">
        <v>612</v>
      </c>
      <c r="G10" s="19"/>
      <c r="H10" s="79" t="s">
        <v>11</v>
      </c>
      <c r="I10" s="79"/>
      <c r="J10" s="48">
        <f>I17+J17+I16+I15+J16+J15</f>
        <v>16093</v>
      </c>
      <c r="K10" s="3" t="s">
        <v>12</v>
      </c>
    </row>
    <row r="11" spans="1:11" ht="18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8" customHeight="1" x14ac:dyDescent="0.25">
      <c r="A12" s="3"/>
      <c r="B12" s="20" t="s">
        <v>13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8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32.4" customHeight="1" x14ac:dyDescent="0.25">
      <c r="A14" s="4"/>
      <c r="B14" s="28" t="s">
        <v>122</v>
      </c>
      <c r="C14" s="28" t="s">
        <v>2</v>
      </c>
      <c r="D14" s="28" t="s">
        <v>123</v>
      </c>
      <c r="E14" s="28" t="s">
        <v>124</v>
      </c>
      <c r="F14" s="28" t="s">
        <v>3</v>
      </c>
      <c r="G14" s="28" t="s">
        <v>20</v>
      </c>
      <c r="H14" s="28" t="s">
        <v>138</v>
      </c>
      <c r="I14" s="28" t="s">
        <v>11</v>
      </c>
      <c r="J14" s="28" t="s">
        <v>4</v>
      </c>
      <c r="K14" s="4"/>
    </row>
    <row r="15" spans="1:11" x14ac:dyDescent="0.25">
      <c r="A15" s="3"/>
      <c r="B15" s="49">
        <v>30010</v>
      </c>
      <c r="C15" s="49">
        <v>3100</v>
      </c>
      <c r="D15" s="49">
        <v>100</v>
      </c>
      <c r="E15" s="50">
        <v>31</v>
      </c>
      <c r="F15" s="49">
        <v>1</v>
      </c>
      <c r="G15" s="51">
        <v>0.21</v>
      </c>
      <c r="H15" s="51" t="s">
        <v>203</v>
      </c>
      <c r="I15" s="50">
        <f>D15*E15</f>
        <v>3100</v>
      </c>
      <c r="J15" s="50">
        <f>I15*G15</f>
        <v>651</v>
      </c>
      <c r="K15" s="3"/>
    </row>
    <row r="16" spans="1:11" x14ac:dyDescent="0.25">
      <c r="A16" s="3"/>
      <c r="B16" s="49">
        <v>30020</v>
      </c>
      <c r="C16" s="49">
        <v>3100</v>
      </c>
      <c r="D16" s="49">
        <v>200</v>
      </c>
      <c r="E16" s="50">
        <v>24</v>
      </c>
      <c r="F16" s="49">
        <v>1</v>
      </c>
      <c r="G16" s="51">
        <v>0.21</v>
      </c>
      <c r="H16" s="51" t="s">
        <v>203</v>
      </c>
      <c r="I16" s="50">
        <f>D16*E16</f>
        <v>4800</v>
      </c>
      <c r="J16" s="50">
        <f>I16*G16</f>
        <v>1008</v>
      </c>
      <c r="K16" s="3"/>
    </row>
    <row r="17" spans="1:11" x14ac:dyDescent="0.25">
      <c r="A17" s="3"/>
      <c r="B17" s="49">
        <v>30030</v>
      </c>
      <c r="C17" s="49">
        <v>3100</v>
      </c>
      <c r="D17" s="49">
        <v>300</v>
      </c>
      <c r="E17" s="50">
        <v>18</v>
      </c>
      <c r="F17" s="49">
        <v>1</v>
      </c>
      <c r="G17" s="51">
        <v>0.21</v>
      </c>
      <c r="H17" s="51" t="s">
        <v>203</v>
      </c>
      <c r="I17" s="50">
        <f>D17*E17</f>
        <v>5400</v>
      </c>
      <c r="J17" s="50">
        <f>I17*G17</f>
        <v>1134</v>
      </c>
      <c r="K17" s="3"/>
    </row>
    <row r="18" spans="1:11" ht="1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8" customHeight="1" x14ac:dyDescent="0.25">
      <c r="A19" s="2"/>
      <c r="B19" s="2" t="s">
        <v>325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8" customHeight="1" x14ac:dyDescent="0.25">
      <c r="A20" s="2"/>
      <c r="B20" s="2" t="s">
        <v>326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8" customHeight="1" x14ac:dyDescent="0.25">
      <c r="A21" s="2"/>
      <c r="B21" s="1"/>
      <c r="C21" s="2"/>
      <c r="D21" s="2"/>
      <c r="E21" s="2"/>
      <c r="F21" s="2"/>
      <c r="G21" s="2"/>
      <c r="H21" s="2"/>
      <c r="I21" s="2"/>
      <c r="J21" s="2"/>
      <c r="K21" s="2"/>
    </row>
    <row r="22" spans="1:11" ht="18" customHeight="1" x14ac:dyDescent="0.25">
      <c r="A22" s="8" t="s">
        <v>21</v>
      </c>
      <c r="B22" s="2" t="s">
        <v>140</v>
      </c>
      <c r="D22" s="1"/>
    </row>
    <row r="23" spans="1:11" ht="18" customHeight="1" x14ac:dyDescent="0.25">
      <c r="B23" s="80" t="s">
        <v>316</v>
      </c>
      <c r="C23" s="81"/>
      <c r="D23" s="81"/>
      <c r="E23" s="81"/>
      <c r="F23" s="81"/>
      <c r="G23" s="81"/>
      <c r="H23" s="81"/>
      <c r="I23" s="81"/>
      <c r="J23" s="81"/>
      <c r="K23" s="6" t="s">
        <v>317</v>
      </c>
    </row>
    <row r="24" spans="1:11" ht="28.2" customHeight="1" x14ac:dyDescent="0.25">
      <c r="B24" s="73" t="s">
        <v>14</v>
      </c>
      <c r="C24" s="73" t="s">
        <v>0</v>
      </c>
      <c r="D24" s="27" t="s">
        <v>22</v>
      </c>
      <c r="E24" s="73" t="s">
        <v>318</v>
      </c>
      <c r="F24" s="73" t="s">
        <v>23</v>
      </c>
      <c r="G24" s="104" t="s">
        <v>7</v>
      </c>
      <c r="H24" s="105"/>
      <c r="I24" s="106"/>
      <c r="J24" s="107" t="s">
        <v>15</v>
      </c>
      <c r="K24" s="108" t="s">
        <v>16</v>
      </c>
    </row>
    <row r="25" spans="1:11" ht="18" customHeight="1" x14ac:dyDescent="0.25">
      <c r="B25" s="54">
        <v>44745</v>
      </c>
      <c r="C25" s="55">
        <v>50</v>
      </c>
      <c r="D25" s="53" t="s">
        <v>323</v>
      </c>
      <c r="E25" s="55">
        <v>3100</v>
      </c>
      <c r="F25" s="53"/>
      <c r="G25" s="74" t="s">
        <v>211</v>
      </c>
      <c r="H25" s="74"/>
      <c r="I25" s="74"/>
      <c r="J25" s="52">
        <f>100*30</f>
        <v>3000</v>
      </c>
      <c r="K25" s="52"/>
    </row>
    <row r="26" spans="1:11" ht="18" customHeight="1" x14ac:dyDescent="0.25">
      <c r="B26" s="54">
        <v>44745</v>
      </c>
      <c r="C26" s="55">
        <v>50</v>
      </c>
      <c r="D26" s="53" t="s">
        <v>323</v>
      </c>
      <c r="E26" s="55">
        <v>3100</v>
      </c>
      <c r="F26" s="53"/>
      <c r="G26" s="75" t="s">
        <v>212</v>
      </c>
      <c r="H26" s="76"/>
      <c r="I26" s="77"/>
      <c r="J26" s="52">
        <f>200*25</f>
        <v>5000</v>
      </c>
      <c r="K26" s="52"/>
    </row>
    <row r="27" spans="1:11" x14ac:dyDescent="0.25">
      <c r="B27" s="54">
        <v>44745</v>
      </c>
      <c r="C27" s="55">
        <v>50</v>
      </c>
      <c r="D27" s="53" t="s">
        <v>323</v>
      </c>
      <c r="E27" s="55">
        <v>3100</v>
      </c>
      <c r="F27" s="53"/>
      <c r="G27" s="75" t="s">
        <v>213</v>
      </c>
      <c r="H27" s="76"/>
      <c r="I27" s="77"/>
      <c r="J27" s="52">
        <f>300*20</f>
        <v>6000</v>
      </c>
      <c r="K27" s="52"/>
    </row>
    <row r="28" spans="1:11" x14ac:dyDescent="0.25">
      <c r="B28" s="54">
        <v>44745</v>
      </c>
      <c r="C28" s="55">
        <v>50</v>
      </c>
      <c r="D28" s="53" t="s">
        <v>323</v>
      </c>
      <c r="E28" s="55">
        <v>1600</v>
      </c>
      <c r="F28" s="53"/>
      <c r="G28" s="82" t="s">
        <v>214</v>
      </c>
      <c r="H28" s="83"/>
      <c r="I28" s="84"/>
      <c r="J28" s="52">
        <v>2793</v>
      </c>
      <c r="K28" s="52"/>
    </row>
    <row r="29" spans="1:11" x14ac:dyDescent="0.25">
      <c r="B29" s="54">
        <v>44745</v>
      </c>
      <c r="C29" s="55">
        <v>50</v>
      </c>
      <c r="D29" s="53" t="s">
        <v>323</v>
      </c>
      <c r="E29" s="55">
        <v>1400</v>
      </c>
      <c r="F29" s="53">
        <v>14018</v>
      </c>
      <c r="G29" s="75">
        <v>612</v>
      </c>
      <c r="H29" s="76"/>
      <c r="I29" s="77"/>
      <c r="J29" s="52"/>
      <c r="K29" s="52">
        <v>16093</v>
      </c>
    </row>
    <row r="30" spans="1:11" x14ac:dyDescent="0.25">
      <c r="B30" s="54">
        <v>44745</v>
      </c>
      <c r="C30" s="55">
        <v>50</v>
      </c>
      <c r="D30" s="53" t="s">
        <v>323</v>
      </c>
      <c r="E30" s="55">
        <v>3300</v>
      </c>
      <c r="F30" s="53"/>
      <c r="G30" s="75" t="s">
        <v>215</v>
      </c>
      <c r="H30" s="76"/>
      <c r="I30" s="77"/>
      <c r="J30" s="52"/>
      <c r="K30" s="52">
        <v>700</v>
      </c>
    </row>
    <row r="31" spans="1:11" ht="15.6" x14ac:dyDescent="0.25">
      <c r="B31" s="1"/>
    </row>
    <row r="32" spans="1:11" ht="15" customHeight="1" x14ac:dyDescent="0.25">
      <c r="A32" s="8" t="s">
        <v>18</v>
      </c>
      <c r="B32" s="7" t="s">
        <v>141</v>
      </c>
    </row>
    <row r="33" spans="1:11" ht="18" customHeight="1" x14ac:dyDescent="0.25">
      <c r="B33" s="80" t="s">
        <v>316</v>
      </c>
      <c r="C33" s="81"/>
      <c r="D33" s="81"/>
      <c r="E33" s="81"/>
      <c r="F33" s="81"/>
      <c r="G33" s="81"/>
      <c r="H33" s="81"/>
      <c r="I33" s="81"/>
      <c r="J33" s="81"/>
      <c r="K33" s="6" t="s">
        <v>317</v>
      </c>
    </row>
    <row r="34" spans="1:11" ht="27" customHeight="1" x14ac:dyDescent="0.25">
      <c r="B34" s="73" t="s">
        <v>14</v>
      </c>
      <c r="C34" s="73" t="s">
        <v>0</v>
      </c>
      <c r="D34" s="27" t="s">
        <v>22</v>
      </c>
      <c r="E34" s="73" t="s">
        <v>318</v>
      </c>
      <c r="F34" s="73" t="s">
        <v>23</v>
      </c>
      <c r="G34" s="104" t="s">
        <v>7</v>
      </c>
      <c r="H34" s="105"/>
      <c r="I34" s="106"/>
      <c r="J34" s="107" t="s">
        <v>15</v>
      </c>
      <c r="K34" s="108" t="s">
        <v>16</v>
      </c>
    </row>
    <row r="35" spans="1:11" ht="18" customHeight="1" x14ac:dyDescent="0.25">
      <c r="B35" s="54">
        <v>44747</v>
      </c>
      <c r="C35" s="55">
        <v>90</v>
      </c>
      <c r="D35" s="53" t="s">
        <v>327</v>
      </c>
      <c r="E35" s="55">
        <v>3000</v>
      </c>
      <c r="F35" s="53">
        <v>30010</v>
      </c>
      <c r="G35" s="74" t="s">
        <v>216</v>
      </c>
      <c r="H35" s="74"/>
      <c r="I35" s="74"/>
      <c r="J35" s="52">
        <f>J25</f>
        <v>3000</v>
      </c>
      <c r="K35" s="52"/>
    </row>
    <row r="36" spans="1:11" ht="18" customHeight="1" x14ac:dyDescent="0.25">
      <c r="B36" s="54">
        <v>44747</v>
      </c>
      <c r="C36" s="55">
        <v>90</v>
      </c>
      <c r="D36" s="53" t="s">
        <v>327</v>
      </c>
      <c r="E36" s="55">
        <v>3000</v>
      </c>
      <c r="F36" s="53">
        <v>30020</v>
      </c>
      <c r="G36" s="75" t="s">
        <v>217</v>
      </c>
      <c r="H36" s="76"/>
      <c r="I36" s="77"/>
      <c r="J36" s="52">
        <f>J26</f>
        <v>5000</v>
      </c>
      <c r="K36" s="52"/>
    </row>
    <row r="37" spans="1:11" ht="18" customHeight="1" x14ac:dyDescent="0.25">
      <c r="B37" s="54">
        <v>44747</v>
      </c>
      <c r="C37" s="55">
        <v>90</v>
      </c>
      <c r="D37" s="53" t="s">
        <v>327</v>
      </c>
      <c r="E37" s="55">
        <v>3000</v>
      </c>
      <c r="F37" s="53">
        <v>30030</v>
      </c>
      <c r="G37" s="75" t="s">
        <v>218</v>
      </c>
      <c r="H37" s="76"/>
      <c r="I37" s="77"/>
      <c r="J37" s="52">
        <f>J27</f>
        <v>6000</v>
      </c>
      <c r="K37" s="52"/>
    </row>
    <row r="38" spans="1:11" ht="18" customHeight="1" x14ac:dyDescent="0.25">
      <c r="B38" s="54">
        <v>44747</v>
      </c>
      <c r="C38" s="55">
        <v>90</v>
      </c>
      <c r="D38" s="53" t="s">
        <v>327</v>
      </c>
      <c r="E38" s="55">
        <v>3100</v>
      </c>
      <c r="F38" s="53"/>
      <c r="G38" s="74" t="s">
        <v>211</v>
      </c>
      <c r="H38" s="74"/>
      <c r="I38" s="74"/>
      <c r="J38" s="52"/>
      <c r="K38" s="52">
        <f>J25</f>
        <v>3000</v>
      </c>
    </row>
    <row r="39" spans="1:11" ht="18" customHeight="1" x14ac:dyDescent="0.25">
      <c r="B39" s="54">
        <v>44747</v>
      </c>
      <c r="C39" s="55">
        <v>90</v>
      </c>
      <c r="D39" s="53" t="s">
        <v>327</v>
      </c>
      <c r="E39" s="55">
        <v>3100</v>
      </c>
      <c r="F39" s="53"/>
      <c r="G39" s="75" t="s">
        <v>212</v>
      </c>
      <c r="H39" s="76"/>
      <c r="I39" s="77"/>
      <c r="J39" s="52"/>
      <c r="K39" s="52">
        <f>J26</f>
        <v>5000</v>
      </c>
    </row>
    <row r="40" spans="1:11" ht="18" customHeight="1" x14ac:dyDescent="0.25">
      <c r="B40" s="54">
        <v>44747</v>
      </c>
      <c r="C40" s="55">
        <v>90</v>
      </c>
      <c r="D40" s="53" t="s">
        <v>327</v>
      </c>
      <c r="E40" s="55">
        <v>3100</v>
      </c>
      <c r="F40" s="53"/>
      <c r="G40" s="75" t="s">
        <v>213</v>
      </c>
      <c r="H40" s="76"/>
      <c r="I40" s="77"/>
      <c r="J40" s="52"/>
      <c r="K40" s="52">
        <f>J27</f>
        <v>6000</v>
      </c>
    </row>
    <row r="41" spans="1:11" ht="15.6" x14ac:dyDescent="0.25">
      <c r="B41" s="1"/>
    </row>
    <row r="42" spans="1:11" ht="15.6" x14ac:dyDescent="0.25">
      <c r="B42" s="1"/>
    </row>
    <row r="43" spans="1:11" ht="15.6" x14ac:dyDescent="0.25">
      <c r="B43" s="1" t="s">
        <v>142</v>
      </c>
    </row>
    <row r="44" spans="1:11" ht="15" customHeight="1" x14ac:dyDescent="0.25">
      <c r="A44" s="8" t="s">
        <v>17</v>
      </c>
      <c r="B44" s="2" t="s">
        <v>328</v>
      </c>
    </row>
    <row r="45" spans="1:11" ht="18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8" customHeight="1" x14ac:dyDescent="0.25">
      <c r="A46" s="3"/>
      <c r="B46" s="5" t="s">
        <v>119</v>
      </c>
      <c r="C46" s="3"/>
      <c r="D46" s="3"/>
      <c r="E46" s="3"/>
      <c r="F46" s="3"/>
      <c r="G46" s="3"/>
      <c r="H46" s="3"/>
      <c r="I46" s="3"/>
      <c r="J46" s="3"/>
      <c r="K46" s="3"/>
    </row>
    <row r="47" spans="1:11" ht="18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8" customHeight="1" x14ac:dyDescent="0.25">
      <c r="A48" s="3"/>
      <c r="B48" s="15" t="s">
        <v>6</v>
      </c>
      <c r="C48" s="43">
        <v>14036</v>
      </c>
      <c r="D48" s="78" t="s">
        <v>222</v>
      </c>
      <c r="E48" s="78"/>
      <c r="F48" s="3"/>
      <c r="G48" s="3"/>
      <c r="H48" s="3"/>
      <c r="I48" s="3"/>
      <c r="J48" s="3"/>
      <c r="K48" s="3"/>
    </row>
    <row r="49" spans="1:11" ht="18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8" customHeight="1" x14ac:dyDescent="0.25">
      <c r="A50" s="3"/>
      <c r="B50" s="15" t="s">
        <v>0</v>
      </c>
      <c r="C50" s="16">
        <v>50</v>
      </c>
      <c r="D50" s="4"/>
      <c r="E50" s="15" t="s">
        <v>9</v>
      </c>
      <c r="F50" s="16" t="s">
        <v>322</v>
      </c>
      <c r="G50" s="17"/>
      <c r="H50" s="79" t="s">
        <v>10</v>
      </c>
      <c r="I50" s="79"/>
      <c r="J50" s="16" t="s">
        <v>226</v>
      </c>
      <c r="K50" s="3"/>
    </row>
    <row r="51" spans="1:11" ht="18" customHeight="1" x14ac:dyDescent="0.25">
      <c r="A51" s="3"/>
      <c r="B51" s="15" t="s">
        <v>7</v>
      </c>
      <c r="C51" s="44" t="s">
        <v>324</v>
      </c>
      <c r="D51" s="4"/>
      <c r="E51" s="15" t="s">
        <v>24</v>
      </c>
      <c r="F51" s="46" t="s">
        <v>202</v>
      </c>
      <c r="G51" s="4"/>
      <c r="H51" s="79" t="s">
        <v>1</v>
      </c>
      <c r="I51" s="79"/>
      <c r="J51" s="45">
        <v>44752</v>
      </c>
      <c r="K51" s="3"/>
    </row>
    <row r="52" spans="1:11" ht="18" customHeight="1" x14ac:dyDescent="0.25">
      <c r="A52" s="3"/>
      <c r="B52" s="15" t="s">
        <v>8</v>
      </c>
      <c r="C52" s="45">
        <v>44783</v>
      </c>
      <c r="D52" s="18"/>
      <c r="E52" s="15" t="s">
        <v>5</v>
      </c>
      <c r="F52" s="47">
        <v>2589</v>
      </c>
      <c r="G52" s="19"/>
      <c r="H52" s="79" t="s">
        <v>11</v>
      </c>
      <c r="I52" s="79"/>
      <c r="J52" s="48">
        <f>I59+J59+I58+I57+J58+J57</f>
        <v>7018</v>
      </c>
      <c r="K52" s="3" t="s">
        <v>12</v>
      </c>
    </row>
    <row r="53" spans="1:11" ht="18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8" customHeight="1" x14ac:dyDescent="0.25">
      <c r="A54" s="3"/>
      <c r="B54" s="20" t="s">
        <v>13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18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30.6" customHeight="1" x14ac:dyDescent="0.25">
      <c r="A56" s="4"/>
      <c r="B56" s="28" t="s">
        <v>122</v>
      </c>
      <c r="C56" s="28" t="s">
        <v>2</v>
      </c>
      <c r="D56" s="28" t="s">
        <v>123</v>
      </c>
      <c r="E56" s="28" t="s">
        <v>124</v>
      </c>
      <c r="F56" s="28" t="s">
        <v>3</v>
      </c>
      <c r="G56" s="28" t="s">
        <v>20</v>
      </c>
      <c r="H56" s="28" t="s">
        <v>138</v>
      </c>
      <c r="I56" s="28" t="s">
        <v>11</v>
      </c>
      <c r="J56" s="28" t="s">
        <v>4</v>
      </c>
      <c r="K56" s="4"/>
    </row>
    <row r="57" spans="1:11" ht="18" customHeight="1" x14ac:dyDescent="0.25">
      <c r="A57" s="3"/>
      <c r="B57" s="49">
        <v>30010</v>
      </c>
      <c r="C57" s="49">
        <v>3100</v>
      </c>
      <c r="D57" s="49">
        <v>80</v>
      </c>
      <c r="E57" s="50">
        <v>32</v>
      </c>
      <c r="F57" s="49">
        <v>1</v>
      </c>
      <c r="G57" s="51">
        <v>0.21</v>
      </c>
      <c r="H57" s="51" t="s">
        <v>203</v>
      </c>
      <c r="I57" s="50">
        <f>D57*E57</f>
        <v>2560</v>
      </c>
      <c r="J57" s="50">
        <f>I57*G57</f>
        <v>537.6</v>
      </c>
      <c r="K57" s="3"/>
    </row>
    <row r="58" spans="1:11" ht="18" customHeight="1" x14ac:dyDescent="0.25">
      <c r="A58" s="3"/>
      <c r="B58" s="49">
        <v>30020</v>
      </c>
      <c r="C58" s="49">
        <v>3100</v>
      </c>
      <c r="D58" s="49">
        <v>60</v>
      </c>
      <c r="E58" s="50">
        <v>24</v>
      </c>
      <c r="F58" s="49">
        <v>1</v>
      </c>
      <c r="G58" s="51">
        <v>0.21</v>
      </c>
      <c r="H58" s="51" t="s">
        <v>203</v>
      </c>
      <c r="I58" s="50">
        <f>D58*E58</f>
        <v>1440</v>
      </c>
      <c r="J58" s="50">
        <f>I58*G58</f>
        <v>302.39999999999998</v>
      </c>
      <c r="K58" s="3"/>
    </row>
    <row r="59" spans="1:11" ht="18" customHeight="1" x14ac:dyDescent="0.25">
      <c r="A59" s="3"/>
      <c r="B59" s="49">
        <v>30030</v>
      </c>
      <c r="C59" s="49">
        <v>3100</v>
      </c>
      <c r="D59" s="49">
        <v>90</v>
      </c>
      <c r="E59" s="50">
        <v>20</v>
      </c>
      <c r="F59" s="49">
        <v>1</v>
      </c>
      <c r="G59" s="51">
        <v>0.21</v>
      </c>
      <c r="H59" s="51" t="s">
        <v>203</v>
      </c>
      <c r="I59" s="50">
        <f>D59*E59</f>
        <v>1800</v>
      </c>
      <c r="J59" s="50">
        <f>I59*G59</f>
        <v>378</v>
      </c>
      <c r="K59" s="3"/>
    </row>
    <row r="60" spans="1:11" ht="18" customHeigh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8" customHeight="1" x14ac:dyDescent="0.25">
      <c r="B61" s="1"/>
    </row>
    <row r="62" spans="1:11" ht="18" customHeight="1" x14ac:dyDescent="0.25">
      <c r="A62" s="8" t="s">
        <v>21</v>
      </c>
      <c r="B62" s="7" t="s">
        <v>143</v>
      </c>
      <c r="D62" s="1"/>
    </row>
    <row r="63" spans="1:11" ht="18" customHeight="1" x14ac:dyDescent="0.25">
      <c r="B63" s="80" t="s">
        <v>316</v>
      </c>
      <c r="C63" s="81"/>
      <c r="D63" s="81"/>
      <c r="E63" s="81"/>
      <c r="F63" s="81"/>
      <c r="G63" s="81"/>
      <c r="H63" s="81"/>
      <c r="I63" s="81"/>
      <c r="J63" s="81"/>
      <c r="K63" s="6" t="s">
        <v>317</v>
      </c>
    </row>
    <row r="64" spans="1:11" ht="30" x14ac:dyDescent="0.25">
      <c r="B64" s="73" t="s">
        <v>14</v>
      </c>
      <c r="C64" s="73" t="s">
        <v>0</v>
      </c>
      <c r="D64" s="27" t="s">
        <v>22</v>
      </c>
      <c r="E64" s="73" t="s">
        <v>318</v>
      </c>
      <c r="F64" s="73" t="s">
        <v>23</v>
      </c>
      <c r="G64" s="104" t="s">
        <v>7</v>
      </c>
      <c r="H64" s="105"/>
      <c r="I64" s="106"/>
      <c r="J64" s="107" t="s">
        <v>15</v>
      </c>
      <c r="K64" s="108" t="s">
        <v>16</v>
      </c>
    </row>
    <row r="65" spans="1:11" x14ac:dyDescent="0.25">
      <c r="B65" s="54">
        <v>44752</v>
      </c>
      <c r="C65" s="55">
        <v>50</v>
      </c>
      <c r="D65" s="53" t="s">
        <v>226</v>
      </c>
      <c r="E65" s="55">
        <v>3100</v>
      </c>
      <c r="F65" s="53"/>
      <c r="G65" s="74" t="s">
        <v>219</v>
      </c>
      <c r="H65" s="74"/>
      <c r="I65" s="74"/>
      <c r="J65" s="52">
        <v>2400</v>
      </c>
      <c r="K65" s="52"/>
    </row>
    <row r="66" spans="1:11" ht="18" customHeight="1" x14ac:dyDescent="0.25">
      <c r="B66" s="54">
        <v>44752</v>
      </c>
      <c r="C66" s="55">
        <v>50</v>
      </c>
      <c r="D66" s="53" t="s">
        <v>226</v>
      </c>
      <c r="E66" s="55">
        <v>3100</v>
      </c>
      <c r="F66" s="53"/>
      <c r="G66" s="75" t="s">
        <v>220</v>
      </c>
      <c r="H66" s="76"/>
      <c r="I66" s="77"/>
      <c r="J66" s="52">
        <v>1500</v>
      </c>
      <c r="K66" s="52"/>
    </row>
    <row r="67" spans="1:11" ht="18" customHeight="1" x14ac:dyDescent="0.25">
      <c r="B67" s="54">
        <v>44752</v>
      </c>
      <c r="C67" s="55">
        <v>50</v>
      </c>
      <c r="D67" s="53" t="s">
        <v>226</v>
      </c>
      <c r="E67" s="55">
        <v>3100</v>
      </c>
      <c r="F67" s="53"/>
      <c r="G67" s="75" t="s">
        <v>221</v>
      </c>
      <c r="H67" s="76"/>
      <c r="I67" s="77"/>
      <c r="J67" s="52">
        <v>1800</v>
      </c>
      <c r="K67" s="52"/>
    </row>
    <row r="68" spans="1:11" x14ac:dyDescent="0.25">
      <c r="B68" s="54">
        <v>44752</v>
      </c>
      <c r="C68" s="55">
        <v>50</v>
      </c>
      <c r="D68" s="53" t="s">
        <v>226</v>
      </c>
      <c r="E68" s="55">
        <v>1600</v>
      </c>
      <c r="F68" s="53"/>
      <c r="G68" s="82" t="s">
        <v>222</v>
      </c>
      <c r="H68" s="83"/>
      <c r="I68" s="84"/>
      <c r="J68" s="52">
        <v>1218</v>
      </c>
      <c r="K68" s="52"/>
    </row>
    <row r="69" spans="1:11" x14ac:dyDescent="0.25">
      <c r="B69" s="54">
        <v>44752</v>
      </c>
      <c r="C69" s="55">
        <v>50</v>
      </c>
      <c r="D69" s="53" t="s">
        <v>226</v>
      </c>
      <c r="E69" s="55">
        <v>1400</v>
      </c>
      <c r="F69" s="53">
        <v>14036</v>
      </c>
      <c r="G69" s="75">
        <v>2589</v>
      </c>
      <c r="H69" s="76"/>
      <c r="I69" s="77"/>
      <c r="J69" s="52"/>
      <c r="K69" s="52">
        <v>7018</v>
      </c>
    </row>
    <row r="70" spans="1:11" x14ac:dyDescent="0.25">
      <c r="B70" s="54">
        <v>44752</v>
      </c>
      <c r="C70" s="55">
        <v>50</v>
      </c>
      <c r="D70" s="53" t="s">
        <v>226</v>
      </c>
      <c r="E70" s="55">
        <v>3300</v>
      </c>
      <c r="F70" s="53"/>
      <c r="G70" s="75" t="s">
        <v>222</v>
      </c>
      <c r="H70" s="76"/>
      <c r="I70" s="77"/>
      <c r="J70" s="52">
        <v>100</v>
      </c>
      <c r="K70" s="52"/>
    </row>
    <row r="71" spans="1:11" ht="15" customHeight="1" x14ac:dyDescent="0.25">
      <c r="B71" s="1"/>
    </row>
    <row r="72" spans="1:11" ht="18" customHeight="1" x14ac:dyDescent="0.25">
      <c r="A72" s="8" t="s">
        <v>18</v>
      </c>
      <c r="B72" s="7" t="s">
        <v>144</v>
      </c>
    </row>
    <row r="73" spans="1:11" ht="18" customHeight="1" x14ac:dyDescent="0.25">
      <c r="B73" s="80" t="s">
        <v>316</v>
      </c>
      <c r="C73" s="81"/>
      <c r="D73" s="81"/>
      <c r="E73" s="81"/>
      <c r="F73" s="81"/>
      <c r="G73" s="81"/>
      <c r="H73" s="81"/>
      <c r="I73" s="81"/>
      <c r="J73" s="81"/>
      <c r="K73" s="6" t="s">
        <v>317</v>
      </c>
    </row>
    <row r="74" spans="1:11" ht="28.2" customHeight="1" x14ac:dyDescent="0.25">
      <c r="B74" s="73" t="s">
        <v>14</v>
      </c>
      <c r="C74" s="73" t="s">
        <v>0</v>
      </c>
      <c r="D74" s="27" t="s">
        <v>22</v>
      </c>
      <c r="E74" s="73" t="s">
        <v>318</v>
      </c>
      <c r="F74" s="73" t="s">
        <v>23</v>
      </c>
      <c r="G74" s="104" t="s">
        <v>7</v>
      </c>
      <c r="H74" s="105"/>
      <c r="I74" s="106"/>
      <c r="J74" s="107" t="s">
        <v>15</v>
      </c>
      <c r="K74" s="108" t="s">
        <v>16</v>
      </c>
    </row>
    <row r="75" spans="1:11" ht="18" customHeight="1" x14ac:dyDescent="0.25">
      <c r="B75" s="54">
        <v>44755</v>
      </c>
      <c r="C75" s="55">
        <v>90</v>
      </c>
      <c r="D75" s="53" t="s">
        <v>227</v>
      </c>
      <c r="E75" s="55">
        <v>3000</v>
      </c>
      <c r="F75" s="53">
        <v>30010</v>
      </c>
      <c r="G75" s="74" t="s">
        <v>223</v>
      </c>
      <c r="H75" s="74"/>
      <c r="I75" s="74"/>
      <c r="J75" s="52">
        <f>J65</f>
        <v>2400</v>
      </c>
      <c r="K75" s="52"/>
    </row>
    <row r="76" spans="1:11" ht="18" customHeight="1" x14ac:dyDescent="0.25">
      <c r="B76" s="54">
        <v>44755</v>
      </c>
      <c r="C76" s="55">
        <v>90</v>
      </c>
      <c r="D76" s="53" t="s">
        <v>227</v>
      </c>
      <c r="E76" s="55">
        <v>3000</v>
      </c>
      <c r="F76" s="53">
        <v>30020</v>
      </c>
      <c r="G76" s="75" t="s">
        <v>224</v>
      </c>
      <c r="H76" s="76"/>
      <c r="I76" s="77"/>
      <c r="J76" s="52">
        <f>J66</f>
        <v>1500</v>
      </c>
      <c r="K76" s="52"/>
    </row>
    <row r="77" spans="1:11" ht="18" customHeight="1" x14ac:dyDescent="0.25">
      <c r="B77" s="54">
        <v>44755</v>
      </c>
      <c r="C77" s="55">
        <v>90</v>
      </c>
      <c r="D77" s="53" t="s">
        <v>227</v>
      </c>
      <c r="E77" s="55">
        <v>3000</v>
      </c>
      <c r="F77" s="53">
        <v>30030</v>
      </c>
      <c r="G77" s="75" t="s">
        <v>223</v>
      </c>
      <c r="H77" s="76"/>
      <c r="I77" s="77"/>
      <c r="J77" s="52">
        <v>1600</v>
      </c>
      <c r="K77" s="52"/>
    </row>
    <row r="78" spans="1:11" ht="18" customHeight="1" x14ac:dyDescent="0.25">
      <c r="B78" s="54">
        <v>44755</v>
      </c>
      <c r="C78" s="55">
        <v>90</v>
      </c>
      <c r="D78" s="53" t="s">
        <v>227</v>
      </c>
      <c r="E78" s="55">
        <v>3100</v>
      </c>
      <c r="F78" s="53"/>
      <c r="G78" s="74" t="s">
        <v>219</v>
      </c>
      <c r="H78" s="74"/>
      <c r="I78" s="74"/>
      <c r="J78" s="52"/>
      <c r="K78" s="52">
        <f>J65</f>
        <v>2400</v>
      </c>
    </row>
    <row r="79" spans="1:11" x14ac:dyDescent="0.25">
      <c r="B79" s="54">
        <v>44755</v>
      </c>
      <c r="C79" s="55">
        <v>90</v>
      </c>
      <c r="D79" s="53" t="s">
        <v>227</v>
      </c>
      <c r="E79" s="55">
        <v>3100</v>
      </c>
      <c r="F79" s="53"/>
      <c r="G79" s="75" t="s">
        <v>220</v>
      </c>
      <c r="H79" s="76"/>
      <c r="I79" s="77"/>
      <c r="J79" s="52"/>
      <c r="K79" s="52">
        <f>J66</f>
        <v>1500</v>
      </c>
    </row>
    <row r="80" spans="1:11" ht="18" customHeight="1" x14ac:dyDescent="0.25">
      <c r="B80" s="54">
        <v>44755</v>
      </c>
      <c r="C80" s="55">
        <v>90</v>
      </c>
      <c r="D80" s="53" t="s">
        <v>227</v>
      </c>
      <c r="E80" s="55">
        <v>3100</v>
      </c>
      <c r="F80" s="53"/>
      <c r="G80" s="75" t="s">
        <v>225</v>
      </c>
      <c r="H80" s="76"/>
      <c r="I80" s="77"/>
      <c r="J80" s="52"/>
      <c r="K80" s="52">
        <v>1600</v>
      </c>
    </row>
    <row r="81" spans="1:9" ht="18" customHeight="1" x14ac:dyDescent="0.25">
      <c r="B81" s="1"/>
    </row>
    <row r="82" spans="1:9" ht="18" customHeight="1" x14ac:dyDescent="0.25">
      <c r="A82" s="8" t="s">
        <v>19</v>
      </c>
      <c r="B82" s="2" t="s">
        <v>145</v>
      </c>
    </row>
    <row r="83" spans="1:9" ht="18" customHeight="1" x14ac:dyDescent="0.25">
      <c r="B83" s="90" t="s">
        <v>146</v>
      </c>
      <c r="C83" s="91"/>
      <c r="D83" s="91"/>
      <c r="E83" s="91"/>
      <c r="F83" s="91"/>
      <c r="G83" s="91"/>
      <c r="H83" s="91"/>
      <c r="I83" s="29" t="s">
        <v>147</v>
      </c>
    </row>
    <row r="84" spans="1:9" ht="26.4" customHeight="1" x14ac:dyDescent="0.25">
      <c r="B84" s="30" t="s">
        <v>14</v>
      </c>
      <c r="C84" s="31" t="s">
        <v>0</v>
      </c>
      <c r="D84" s="32" t="s">
        <v>22</v>
      </c>
      <c r="E84" s="92" t="s">
        <v>7</v>
      </c>
      <c r="F84" s="93"/>
      <c r="G84" s="94"/>
      <c r="H84" s="30" t="s">
        <v>15</v>
      </c>
      <c r="I84" s="30" t="s">
        <v>16</v>
      </c>
    </row>
    <row r="85" spans="1:9" ht="18" customHeight="1" x14ac:dyDescent="0.25">
      <c r="B85" s="54">
        <v>44752</v>
      </c>
      <c r="C85" s="55">
        <v>50</v>
      </c>
      <c r="D85" s="53" t="s">
        <v>226</v>
      </c>
      <c r="E85" s="74" t="s">
        <v>219</v>
      </c>
      <c r="F85" s="74"/>
      <c r="G85" s="74"/>
      <c r="H85" s="52">
        <v>2400</v>
      </c>
      <c r="I85" s="52"/>
    </row>
    <row r="86" spans="1:9" ht="18" customHeight="1" x14ac:dyDescent="0.25">
      <c r="B86" s="54">
        <v>44752</v>
      </c>
      <c r="C86" s="55">
        <v>50</v>
      </c>
      <c r="D86" s="53" t="s">
        <v>226</v>
      </c>
      <c r="E86" s="75" t="s">
        <v>220</v>
      </c>
      <c r="F86" s="76"/>
      <c r="G86" s="77"/>
      <c r="H86" s="52">
        <v>1500</v>
      </c>
      <c r="I86" s="52"/>
    </row>
    <row r="87" spans="1:9" ht="18" customHeight="1" x14ac:dyDescent="0.25">
      <c r="B87" s="54">
        <v>44752</v>
      </c>
      <c r="C87" s="55">
        <v>50</v>
      </c>
      <c r="D87" s="53" t="s">
        <v>226</v>
      </c>
      <c r="E87" s="75" t="s">
        <v>221</v>
      </c>
      <c r="F87" s="76"/>
      <c r="G87" s="77"/>
      <c r="H87" s="52">
        <v>1800</v>
      </c>
      <c r="I87" s="56"/>
    </row>
    <row r="88" spans="1:9" x14ac:dyDescent="0.25">
      <c r="B88" s="54">
        <v>44755</v>
      </c>
      <c r="C88" s="55">
        <v>90</v>
      </c>
      <c r="D88" s="53" t="s">
        <v>227</v>
      </c>
      <c r="E88" s="74" t="s">
        <v>219</v>
      </c>
      <c r="F88" s="74"/>
      <c r="G88" s="74"/>
      <c r="H88" s="57"/>
      <c r="I88" s="57">
        <v>2400</v>
      </c>
    </row>
    <row r="89" spans="1:9" x14ac:dyDescent="0.25">
      <c r="B89" s="54">
        <v>44755</v>
      </c>
      <c r="C89" s="55">
        <v>90</v>
      </c>
      <c r="D89" s="53" t="s">
        <v>227</v>
      </c>
      <c r="E89" s="75" t="s">
        <v>220</v>
      </c>
      <c r="F89" s="76"/>
      <c r="G89" s="77"/>
      <c r="H89" s="57"/>
      <c r="I89" s="57">
        <v>1500</v>
      </c>
    </row>
    <row r="90" spans="1:9" ht="15.6" x14ac:dyDescent="0.25">
      <c r="B90" s="54">
        <v>44755</v>
      </c>
      <c r="C90" s="55">
        <v>90</v>
      </c>
      <c r="D90" s="53" t="s">
        <v>227</v>
      </c>
      <c r="E90" s="75" t="s">
        <v>225</v>
      </c>
      <c r="F90" s="76"/>
      <c r="G90" s="77"/>
      <c r="H90" s="58"/>
      <c r="I90" s="57">
        <v>1600</v>
      </c>
    </row>
    <row r="91" spans="1:9" ht="15.6" x14ac:dyDescent="0.25">
      <c r="B91" s="1"/>
    </row>
    <row r="92" spans="1:9" x14ac:dyDescent="0.25">
      <c r="A92" s="8" t="s">
        <v>129</v>
      </c>
      <c r="B92" s="2" t="s">
        <v>148</v>
      </c>
    </row>
    <row r="93" spans="1:9" ht="15" customHeight="1" x14ac:dyDescent="0.25">
      <c r="B93" s="2" t="s">
        <v>228</v>
      </c>
    </row>
    <row r="94" spans="1:9" ht="18" customHeight="1" x14ac:dyDescent="0.25">
      <c r="B94" s="2" t="s">
        <v>229</v>
      </c>
    </row>
    <row r="95" spans="1:9" ht="18" customHeight="1" x14ac:dyDescent="0.25">
      <c r="B95" s="1"/>
    </row>
    <row r="96" spans="1:9" ht="18" customHeight="1" x14ac:dyDescent="0.25">
      <c r="A96" s="8" t="s">
        <v>149</v>
      </c>
      <c r="B96" s="7" t="s">
        <v>150</v>
      </c>
    </row>
    <row r="97" spans="1:11" ht="18" customHeight="1" x14ac:dyDescent="0.25">
      <c r="B97" s="80" t="s">
        <v>316</v>
      </c>
      <c r="C97" s="81"/>
      <c r="D97" s="81"/>
      <c r="E97" s="81"/>
      <c r="F97" s="81"/>
      <c r="G97" s="81"/>
      <c r="H97" s="81"/>
      <c r="I97" s="81"/>
      <c r="J97" s="81"/>
      <c r="K97" s="6" t="s">
        <v>317</v>
      </c>
    </row>
    <row r="98" spans="1:11" ht="27" customHeight="1" x14ac:dyDescent="0.25">
      <c r="B98" s="73" t="s">
        <v>14</v>
      </c>
      <c r="C98" s="73" t="s">
        <v>0</v>
      </c>
      <c r="D98" s="27" t="s">
        <v>22</v>
      </c>
      <c r="E98" s="73" t="s">
        <v>318</v>
      </c>
      <c r="F98" s="73" t="s">
        <v>23</v>
      </c>
      <c r="G98" s="104" t="s">
        <v>7</v>
      </c>
      <c r="H98" s="105"/>
      <c r="I98" s="106"/>
      <c r="J98" s="107" t="s">
        <v>15</v>
      </c>
      <c r="K98" s="108" t="s">
        <v>16</v>
      </c>
    </row>
    <row r="99" spans="1:11" ht="18" customHeight="1" x14ac:dyDescent="0.25">
      <c r="B99" s="54">
        <v>44757</v>
      </c>
      <c r="C99" s="55">
        <v>90</v>
      </c>
      <c r="D99" s="53" t="s">
        <v>232</v>
      </c>
      <c r="E99" s="55">
        <v>3000</v>
      </c>
      <c r="F99" s="53">
        <v>30030</v>
      </c>
      <c r="G99" s="75" t="s">
        <v>230</v>
      </c>
      <c r="H99" s="76"/>
      <c r="I99" s="77"/>
      <c r="J99" s="52">
        <v>200</v>
      </c>
      <c r="K99" s="52"/>
    </row>
    <row r="100" spans="1:11" ht="18" customHeight="1" x14ac:dyDescent="0.25">
      <c r="B100" s="54">
        <v>44757</v>
      </c>
      <c r="C100" s="55">
        <v>90</v>
      </c>
      <c r="D100" s="53" t="s">
        <v>232</v>
      </c>
      <c r="E100" s="55">
        <v>3100</v>
      </c>
      <c r="F100" s="53"/>
      <c r="G100" s="75" t="s">
        <v>231</v>
      </c>
      <c r="H100" s="76"/>
      <c r="I100" s="77"/>
      <c r="J100" s="52"/>
      <c r="K100" s="52">
        <v>200</v>
      </c>
    </row>
    <row r="101" spans="1:11" ht="18" customHeight="1" x14ac:dyDescent="0.25">
      <c r="B101" s="1"/>
    </row>
    <row r="102" spans="1:11" ht="18" customHeight="1" x14ac:dyDescent="0.25">
      <c r="A102" s="8" t="s">
        <v>151</v>
      </c>
      <c r="B102" s="2" t="s">
        <v>145</v>
      </c>
    </row>
    <row r="103" spans="1:11" x14ac:dyDescent="0.25">
      <c r="B103" s="90" t="s">
        <v>146</v>
      </c>
      <c r="C103" s="91"/>
      <c r="D103" s="91"/>
      <c r="E103" s="91"/>
      <c r="F103" s="91"/>
      <c r="G103" s="91"/>
      <c r="H103" s="91"/>
      <c r="I103" s="29" t="s">
        <v>147</v>
      </c>
    </row>
    <row r="104" spans="1:11" ht="15" customHeight="1" x14ac:dyDescent="0.25">
      <c r="B104" s="30" t="s">
        <v>14</v>
      </c>
      <c r="C104" s="31" t="s">
        <v>0</v>
      </c>
      <c r="D104" s="32" t="s">
        <v>22</v>
      </c>
      <c r="E104" s="92" t="s">
        <v>7</v>
      </c>
      <c r="F104" s="93"/>
      <c r="G104" s="94"/>
      <c r="H104" s="30" t="s">
        <v>15</v>
      </c>
      <c r="I104" s="30" t="s">
        <v>16</v>
      </c>
    </row>
    <row r="105" spans="1:11" ht="18" customHeight="1" x14ac:dyDescent="0.25">
      <c r="B105" s="54">
        <v>44752</v>
      </c>
      <c r="C105" s="55">
        <v>50</v>
      </c>
      <c r="D105" s="53" t="s">
        <v>226</v>
      </c>
      <c r="E105" s="74" t="s">
        <v>219</v>
      </c>
      <c r="F105" s="74"/>
      <c r="G105" s="74"/>
      <c r="H105" s="52">
        <v>2400</v>
      </c>
      <c r="I105" s="52"/>
    </row>
    <row r="106" spans="1:11" ht="18" customHeight="1" x14ac:dyDescent="0.25">
      <c r="B106" s="54">
        <v>44752</v>
      </c>
      <c r="C106" s="55">
        <v>50</v>
      </c>
      <c r="D106" s="53" t="s">
        <v>226</v>
      </c>
      <c r="E106" s="75" t="s">
        <v>220</v>
      </c>
      <c r="F106" s="76"/>
      <c r="G106" s="77"/>
      <c r="H106" s="52">
        <v>1500</v>
      </c>
      <c r="I106" s="52"/>
    </row>
    <row r="107" spans="1:11" ht="18" customHeight="1" x14ac:dyDescent="0.25">
      <c r="B107" s="54">
        <v>44752</v>
      </c>
      <c r="C107" s="55">
        <v>50</v>
      </c>
      <c r="D107" s="53" t="s">
        <v>226</v>
      </c>
      <c r="E107" s="75" t="s">
        <v>221</v>
      </c>
      <c r="F107" s="76"/>
      <c r="G107" s="77"/>
      <c r="H107" s="52">
        <v>1800</v>
      </c>
      <c r="I107" s="56"/>
    </row>
    <row r="108" spans="1:11" ht="18" customHeight="1" x14ac:dyDescent="0.25">
      <c r="B108" s="54">
        <v>44755</v>
      </c>
      <c r="C108" s="55">
        <v>90</v>
      </c>
      <c r="D108" s="53" t="s">
        <v>227</v>
      </c>
      <c r="E108" s="74" t="s">
        <v>219</v>
      </c>
      <c r="F108" s="74"/>
      <c r="G108" s="74"/>
      <c r="H108" s="57"/>
      <c r="I108" s="57">
        <v>2400</v>
      </c>
    </row>
    <row r="109" spans="1:11" ht="18" customHeight="1" x14ac:dyDescent="0.25">
      <c r="B109" s="54">
        <v>44755</v>
      </c>
      <c r="C109" s="55">
        <v>90</v>
      </c>
      <c r="D109" s="53" t="s">
        <v>227</v>
      </c>
      <c r="E109" s="75" t="s">
        <v>220</v>
      </c>
      <c r="F109" s="76"/>
      <c r="G109" s="77"/>
      <c r="H109" s="57"/>
      <c r="I109" s="57">
        <v>1500</v>
      </c>
    </row>
    <row r="110" spans="1:11" ht="18" customHeight="1" x14ac:dyDescent="0.25">
      <c r="B110" s="64">
        <v>44755</v>
      </c>
      <c r="C110" s="65">
        <v>90</v>
      </c>
      <c r="D110" s="61" t="s">
        <v>227</v>
      </c>
      <c r="E110" s="85" t="s">
        <v>225</v>
      </c>
      <c r="F110" s="86"/>
      <c r="G110" s="87"/>
      <c r="H110" s="111"/>
      <c r="I110" s="66">
        <v>1600</v>
      </c>
    </row>
    <row r="111" spans="1:11" ht="18" customHeight="1" x14ac:dyDescent="0.25">
      <c r="B111" s="54">
        <v>44757</v>
      </c>
      <c r="C111" s="55">
        <v>90</v>
      </c>
      <c r="D111" s="53" t="s">
        <v>232</v>
      </c>
      <c r="E111" s="75" t="s">
        <v>231</v>
      </c>
      <c r="F111" s="76"/>
      <c r="G111" s="77"/>
      <c r="H111" s="59"/>
      <c r="I111" s="60">
        <v>200</v>
      </c>
    </row>
    <row r="112" spans="1:11" ht="18" customHeight="1" x14ac:dyDescent="0.25">
      <c r="B112" s="1"/>
    </row>
    <row r="113" spans="1:11" ht="18" customHeight="1" x14ac:dyDescent="0.25">
      <c r="B113" s="1"/>
    </row>
    <row r="114" spans="1:11" ht="15.6" x14ac:dyDescent="0.25">
      <c r="B114" s="1" t="s">
        <v>152</v>
      </c>
    </row>
    <row r="115" spans="1:11" ht="18" customHeight="1" x14ac:dyDescent="0.25">
      <c r="A115" s="8" t="s">
        <v>17</v>
      </c>
      <c r="B115" s="8" t="s">
        <v>153</v>
      </c>
    </row>
    <row r="116" spans="1:11" ht="18" customHeight="1" x14ac:dyDescent="0.25">
      <c r="B116" s="80" t="s">
        <v>316</v>
      </c>
      <c r="C116" s="81"/>
      <c r="D116" s="81"/>
      <c r="E116" s="81"/>
      <c r="F116" s="81"/>
      <c r="G116" s="81"/>
      <c r="H116" s="81"/>
      <c r="I116" s="81"/>
      <c r="J116" s="81"/>
      <c r="K116" s="6" t="s">
        <v>317</v>
      </c>
    </row>
    <row r="117" spans="1:11" ht="30" x14ac:dyDescent="0.25">
      <c r="B117" s="73" t="s">
        <v>14</v>
      </c>
      <c r="C117" s="73" t="s">
        <v>0</v>
      </c>
      <c r="D117" s="27" t="s">
        <v>22</v>
      </c>
      <c r="E117" s="73" t="s">
        <v>318</v>
      </c>
      <c r="F117" s="73" t="s">
        <v>23</v>
      </c>
      <c r="G117" s="104" t="s">
        <v>7</v>
      </c>
      <c r="H117" s="105"/>
      <c r="I117" s="106"/>
      <c r="J117" s="107" t="s">
        <v>15</v>
      </c>
      <c r="K117" s="108" t="s">
        <v>16</v>
      </c>
    </row>
    <row r="118" spans="1:11" ht="18" customHeight="1" x14ac:dyDescent="0.25">
      <c r="B118" s="54">
        <v>44762</v>
      </c>
      <c r="C118" s="55">
        <v>50</v>
      </c>
      <c r="D118" s="53" t="s">
        <v>238</v>
      </c>
      <c r="E118" s="55">
        <v>3100</v>
      </c>
      <c r="F118" s="53"/>
      <c r="G118" s="74" t="s">
        <v>233</v>
      </c>
      <c r="H118" s="74"/>
      <c r="I118" s="74"/>
      <c r="J118" s="52">
        <v>2100</v>
      </c>
      <c r="K118" s="52"/>
    </row>
    <row r="119" spans="1:11" ht="18" customHeight="1" x14ac:dyDescent="0.25">
      <c r="B119" s="54">
        <v>44762</v>
      </c>
      <c r="C119" s="55">
        <v>50</v>
      </c>
      <c r="D119" s="53" t="s">
        <v>238</v>
      </c>
      <c r="E119" s="55">
        <v>3100</v>
      </c>
      <c r="F119" s="53"/>
      <c r="G119" s="74" t="s">
        <v>234</v>
      </c>
      <c r="H119" s="74"/>
      <c r="I119" s="74"/>
      <c r="J119" s="52">
        <v>1440</v>
      </c>
      <c r="K119" s="52"/>
    </row>
    <row r="120" spans="1:11" ht="18" customHeight="1" x14ac:dyDescent="0.25">
      <c r="B120" s="54">
        <v>44762</v>
      </c>
      <c r="C120" s="55">
        <v>50</v>
      </c>
      <c r="D120" s="53" t="s">
        <v>238</v>
      </c>
      <c r="E120" s="55">
        <v>3100</v>
      </c>
      <c r="F120" s="53"/>
      <c r="G120" s="74" t="s">
        <v>235</v>
      </c>
      <c r="H120" s="74"/>
      <c r="I120" s="74"/>
      <c r="J120" s="52">
        <v>840</v>
      </c>
      <c r="K120" s="52"/>
    </row>
    <row r="121" spans="1:11" ht="18" customHeight="1" x14ac:dyDescent="0.25">
      <c r="B121" s="54">
        <v>44762</v>
      </c>
      <c r="C121" s="55">
        <v>50</v>
      </c>
      <c r="D121" s="53" t="s">
        <v>238</v>
      </c>
      <c r="E121" s="55">
        <v>1600</v>
      </c>
      <c r="F121" s="53"/>
      <c r="G121" s="82" t="s">
        <v>236</v>
      </c>
      <c r="H121" s="83"/>
      <c r="I121" s="84"/>
      <c r="J121" s="52">
        <v>919.8</v>
      </c>
      <c r="K121" s="52"/>
    </row>
    <row r="122" spans="1:11" ht="18" customHeight="1" x14ac:dyDescent="0.25">
      <c r="B122" s="54">
        <v>44762</v>
      </c>
      <c r="C122" s="55">
        <v>50</v>
      </c>
      <c r="D122" s="53" t="s">
        <v>238</v>
      </c>
      <c r="E122" s="55">
        <v>1400</v>
      </c>
      <c r="F122" s="53">
        <v>14045</v>
      </c>
      <c r="G122" s="75">
        <v>8596</v>
      </c>
      <c r="H122" s="76"/>
      <c r="I122" s="77"/>
      <c r="J122" s="52"/>
      <c r="K122" s="52">
        <v>5299.8</v>
      </c>
    </row>
    <row r="123" spans="1:11" ht="18" customHeight="1" x14ac:dyDescent="0.25">
      <c r="B123" s="1"/>
    </row>
    <row r="124" spans="1:11" ht="18" customHeight="1" x14ac:dyDescent="0.25">
      <c r="A124" s="8" t="s">
        <v>21</v>
      </c>
      <c r="B124" s="2" t="s">
        <v>154</v>
      </c>
    </row>
    <row r="125" spans="1:11" ht="15.6" x14ac:dyDescent="0.25">
      <c r="B125" s="80" t="s">
        <v>316</v>
      </c>
      <c r="C125" s="81"/>
      <c r="D125" s="81"/>
      <c r="E125" s="81"/>
      <c r="F125" s="81"/>
      <c r="G125" s="81"/>
      <c r="H125" s="81"/>
      <c r="I125" s="81"/>
      <c r="J125" s="81"/>
      <c r="K125" s="6" t="s">
        <v>317</v>
      </c>
    </row>
    <row r="126" spans="1:11" ht="30" x14ac:dyDescent="0.25">
      <c r="B126" s="73" t="s">
        <v>14</v>
      </c>
      <c r="C126" s="73" t="s">
        <v>0</v>
      </c>
      <c r="D126" s="27" t="s">
        <v>22</v>
      </c>
      <c r="E126" s="73" t="s">
        <v>318</v>
      </c>
      <c r="F126" s="73" t="s">
        <v>23</v>
      </c>
      <c r="G126" s="104" t="s">
        <v>7</v>
      </c>
      <c r="H126" s="105"/>
      <c r="I126" s="106"/>
      <c r="J126" s="107" t="s">
        <v>15</v>
      </c>
      <c r="K126" s="108" t="s">
        <v>16</v>
      </c>
    </row>
    <row r="127" spans="1:11" ht="18" customHeight="1" x14ac:dyDescent="0.25">
      <c r="B127" s="54">
        <v>44765</v>
      </c>
      <c r="C127" s="55">
        <v>90</v>
      </c>
      <c r="D127" s="53" t="s">
        <v>227</v>
      </c>
      <c r="E127" s="55">
        <v>3000</v>
      </c>
      <c r="F127" s="53">
        <v>30010</v>
      </c>
      <c r="G127" s="74" t="s">
        <v>237</v>
      </c>
      <c r="H127" s="74"/>
      <c r="I127" s="74"/>
      <c r="J127" s="52">
        <v>1800</v>
      </c>
      <c r="K127" s="52"/>
    </row>
    <row r="128" spans="1:11" ht="18" customHeight="1" x14ac:dyDescent="0.25">
      <c r="B128" s="54">
        <v>44765</v>
      </c>
      <c r="C128" s="55">
        <v>90</v>
      </c>
      <c r="D128" s="53" t="s">
        <v>227</v>
      </c>
      <c r="E128" s="55">
        <v>3000</v>
      </c>
      <c r="F128" s="53">
        <v>30020</v>
      </c>
      <c r="G128" s="74" t="s">
        <v>234</v>
      </c>
      <c r="H128" s="74"/>
      <c r="I128" s="74"/>
      <c r="J128" s="52">
        <v>1400</v>
      </c>
      <c r="K128" s="52"/>
    </row>
    <row r="129" spans="1:11" x14ac:dyDescent="0.25">
      <c r="B129" s="54">
        <v>44765</v>
      </c>
      <c r="C129" s="55">
        <v>90</v>
      </c>
      <c r="D129" s="53" t="s">
        <v>227</v>
      </c>
      <c r="E129" s="55">
        <v>3000</v>
      </c>
      <c r="F129" s="53">
        <v>30030</v>
      </c>
      <c r="G129" s="74" t="s">
        <v>235</v>
      </c>
      <c r="H129" s="74"/>
      <c r="I129" s="74"/>
      <c r="J129" s="52">
        <v>900</v>
      </c>
      <c r="K129" s="52"/>
    </row>
    <row r="130" spans="1:11" x14ac:dyDescent="0.25">
      <c r="B130" s="54">
        <v>44765</v>
      </c>
      <c r="C130" s="55">
        <v>90</v>
      </c>
      <c r="D130" s="53" t="s">
        <v>227</v>
      </c>
      <c r="E130" s="55">
        <v>3100</v>
      </c>
      <c r="F130" s="53"/>
      <c r="G130" s="74" t="s">
        <v>237</v>
      </c>
      <c r="H130" s="74"/>
      <c r="I130" s="74"/>
      <c r="J130" s="52"/>
      <c r="K130" s="52">
        <v>1890</v>
      </c>
    </row>
    <row r="131" spans="1:11" x14ac:dyDescent="0.25">
      <c r="B131" s="54">
        <v>44765</v>
      </c>
      <c r="C131" s="55">
        <v>90</v>
      </c>
      <c r="D131" s="53" t="s">
        <v>227</v>
      </c>
      <c r="E131" s="55">
        <v>3100</v>
      </c>
      <c r="F131" s="53"/>
      <c r="G131" s="74" t="s">
        <v>234</v>
      </c>
      <c r="H131" s="74"/>
      <c r="I131" s="74"/>
      <c r="J131" s="52"/>
      <c r="K131" s="52">
        <v>1440</v>
      </c>
    </row>
    <row r="132" spans="1:11" x14ac:dyDescent="0.25">
      <c r="B132" s="54">
        <v>44765</v>
      </c>
      <c r="C132" s="55">
        <v>90</v>
      </c>
      <c r="D132" s="53" t="s">
        <v>227</v>
      </c>
      <c r="E132" s="55">
        <v>3100</v>
      </c>
      <c r="F132" s="53"/>
      <c r="G132" s="74" t="s">
        <v>235</v>
      </c>
      <c r="H132" s="74"/>
      <c r="I132" s="74"/>
      <c r="J132" s="52"/>
      <c r="K132" s="52">
        <v>840</v>
      </c>
    </row>
    <row r="133" spans="1:11" ht="15" customHeight="1" x14ac:dyDescent="0.25">
      <c r="B133" s="54">
        <v>44765</v>
      </c>
      <c r="C133" s="55">
        <v>90</v>
      </c>
      <c r="D133" s="53" t="s">
        <v>227</v>
      </c>
      <c r="E133" s="55">
        <v>3300</v>
      </c>
      <c r="F133" s="53"/>
      <c r="G133" s="74" t="s">
        <v>236</v>
      </c>
      <c r="H133" s="74"/>
      <c r="I133" s="74"/>
      <c r="J133" s="52">
        <v>70</v>
      </c>
      <c r="K133" s="52"/>
    </row>
    <row r="134" spans="1:11" ht="18" customHeight="1" x14ac:dyDescent="0.25">
      <c r="B134" s="1"/>
    </row>
    <row r="135" spans="1:11" ht="18" customHeight="1" x14ac:dyDescent="0.25">
      <c r="A135" s="8" t="s">
        <v>18</v>
      </c>
      <c r="B135" s="2" t="s">
        <v>145</v>
      </c>
    </row>
    <row r="136" spans="1:11" ht="18" customHeight="1" x14ac:dyDescent="0.25">
      <c r="B136" s="90" t="s">
        <v>146</v>
      </c>
      <c r="C136" s="91"/>
      <c r="D136" s="91"/>
      <c r="E136" s="91"/>
      <c r="F136" s="91"/>
      <c r="G136" s="91"/>
      <c r="H136" s="91"/>
      <c r="I136" s="29" t="s">
        <v>147</v>
      </c>
    </row>
    <row r="137" spans="1:11" ht="28.8" customHeight="1" x14ac:dyDescent="0.25">
      <c r="B137" s="30" t="s">
        <v>14</v>
      </c>
      <c r="C137" s="31" t="s">
        <v>0</v>
      </c>
      <c r="D137" s="32" t="s">
        <v>22</v>
      </c>
      <c r="E137" s="92" t="s">
        <v>7</v>
      </c>
      <c r="F137" s="93"/>
      <c r="G137" s="94"/>
      <c r="H137" s="30" t="s">
        <v>15</v>
      </c>
      <c r="I137" s="30" t="s">
        <v>16</v>
      </c>
    </row>
    <row r="138" spans="1:11" ht="18" customHeight="1" x14ac:dyDescent="0.25">
      <c r="B138" s="54">
        <v>44762</v>
      </c>
      <c r="C138" s="55">
        <v>50</v>
      </c>
      <c r="D138" s="53" t="s">
        <v>238</v>
      </c>
      <c r="E138" s="74" t="s">
        <v>233</v>
      </c>
      <c r="F138" s="74"/>
      <c r="G138" s="74"/>
      <c r="H138" s="52">
        <v>2100</v>
      </c>
      <c r="I138" s="52"/>
    </row>
    <row r="139" spans="1:11" ht="18" customHeight="1" x14ac:dyDescent="0.25">
      <c r="B139" s="54">
        <v>44762</v>
      </c>
      <c r="C139" s="55">
        <v>50</v>
      </c>
      <c r="D139" s="53" t="s">
        <v>238</v>
      </c>
      <c r="E139" s="74" t="s">
        <v>234</v>
      </c>
      <c r="F139" s="74"/>
      <c r="G139" s="74"/>
      <c r="H139" s="52">
        <v>1440</v>
      </c>
      <c r="I139" s="52"/>
    </row>
    <row r="140" spans="1:11" ht="18" customHeight="1" x14ac:dyDescent="0.25">
      <c r="B140" s="54">
        <v>44762</v>
      </c>
      <c r="C140" s="55">
        <v>50</v>
      </c>
      <c r="D140" s="53" t="s">
        <v>238</v>
      </c>
      <c r="E140" s="74" t="s">
        <v>235</v>
      </c>
      <c r="F140" s="74"/>
      <c r="G140" s="74"/>
      <c r="H140" s="52">
        <v>840</v>
      </c>
      <c r="I140" s="56"/>
    </row>
    <row r="141" spans="1:11" ht="18" customHeight="1" x14ac:dyDescent="0.25">
      <c r="B141" s="54">
        <v>44765</v>
      </c>
      <c r="C141" s="55">
        <v>90</v>
      </c>
      <c r="D141" s="53" t="s">
        <v>227</v>
      </c>
      <c r="E141" s="74" t="s">
        <v>237</v>
      </c>
      <c r="F141" s="74"/>
      <c r="G141" s="74"/>
      <c r="H141" s="57"/>
      <c r="I141" s="57">
        <v>1890</v>
      </c>
    </row>
    <row r="142" spans="1:11" ht="18" customHeight="1" x14ac:dyDescent="0.25">
      <c r="B142" s="54">
        <v>44765</v>
      </c>
      <c r="C142" s="55">
        <v>90</v>
      </c>
      <c r="D142" s="53" t="s">
        <v>227</v>
      </c>
      <c r="E142" s="74" t="s">
        <v>234</v>
      </c>
      <c r="F142" s="74"/>
      <c r="G142" s="74"/>
      <c r="H142" s="57"/>
      <c r="I142" s="57">
        <v>1440</v>
      </c>
    </row>
    <row r="143" spans="1:11" ht="15.6" x14ac:dyDescent="0.25">
      <c r="B143" s="54">
        <v>44765</v>
      </c>
      <c r="C143" s="55">
        <v>90</v>
      </c>
      <c r="D143" s="53" t="s">
        <v>227</v>
      </c>
      <c r="E143" s="74" t="s">
        <v>235</v>
      </c>
      <c r="F143" s="74"/>
      <c r="G143" s="74"/>
      <c r="H143" s="58"/>
      <c r="I143" s="57">
        <v>840</v>
      </c>
    </row>
    <row r="144" spans="1:11" ht="15" customHeight="1" x14ac:dyDescent="0.25">
      <c r="B144" s="1"/>
    </row>
    <row r="145" spans="1:11" ht="18" customHeight="1" x14ac:dyDescent="0.25">
      <c r="A145" s="8" t="s">
        <v>19</v>
      </c>
      <c r="B145" s="2" t="s">
        <v>148</v>
      </c>
    </row>
    <row r="146" spans="1:11" ht="18" customHeight="1" x14ac:dyDescent="0.25">
      <c r="B146" s="2" t="s">
        <v>239</v>
      </c>
    </row>
    <row r="147" spans="1:11" ht="18" customHeight="1" x14ac:dyDescent="0.25">
      <c r="B147" s="2" t="s">
        <v>240</v>
      </c>
    </row>
    <row r="148" spans="1:11" ht="18" customHeight="1" x14ac:dyDescent="0.25">
      <c r="B148" s="1"/>
    </row>
    <row r="149" spans="1:11" ht="18" customHeight="1" x14ac:dyDescent="0.25">
      <c r="A149" s="8" t="s">
        <v>129</v>
      </c>
      <c r="B149" s="2" t="s">
        <v>329</v>
      </c>
    </row>
    <row r="150" spans="1:11" ht="18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8" customHeight="1" x14ac:dyDescent="0.25">
      <c r="A151" s="3"/>
      <c r="B151" s="5" t="s">
        <v>119</v>
      </c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5" customHeight="1" x14ac:dyDescent="0.25">
      <c r="A153" s="3"/>
      <c r="B153" s="15" t="s">
        <v>6</v>
      </c>
      <c r="C153" s="43">
        <v>14045</v>
      </c>
      <c r="D153" s="78" t="s">
        <v>236</v>
      </c>
      <c r="E153" s="78"/>
      <c r="F153" s="3"/>
      <c r="G153" s="3"/>
      <c r="H153" s="3"/>
      <c r="I153" s="3"/>
      <c r="J153" s="3"/>
      <c r="K153" s="3"/>
    </row>
    <row r="154" spans="1:11" ht="18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8" customHeight="1" x14ac:dyDescent="0.25">
      <c r="A155" s="3"/>
      <c r="B155" s="15" t="s">
        <v>0</v>
      </c>
      <c r="C155" s="16">
        <v>50</v>
      </c>
      <c r="D155" s="4"/>
      <c r="E155" s="15" t="s">
        <v>9</v>
      </c>
      <c r="F155" s="16" t="s">
        <v>322</v>
      </c>
      <c r="G155" s="17"/>
      <c r="H155" s="79" t="s">
        <v>10</v>
      </c>
      <c r="I155" s="79"/>
      <c r="J155" s="16" t="s">
        <v>330</v>
      </c>
      <c r="K155" s="3"/>
    </row>
    <row r="156" spans="1:11" ht="18" customHeight="1" x14ac:dyDescent="0.25">
      <c r="A156" s="3"/>
      <c r="B156" s="15" t="s">
        <v>7</v>
      </c>
      <c r="C156" s="44" t="s">
        <v>324</v>
      </c>
      <c r="D156" s="4"/>
      <c r="E156" s="15" t="s">
        <v>24</v>
      </c>
      <c r="F156" s="46" t="s">
        <v>202</v>
      </c>
      <c r="G156" s="4"/>
      <c r="H156" s="79" t="s">
        <v>1</v>
      </c>
      <c r="I156" s="79"/>
      <c r="J156" s="45">
        <v>44767</v>
      </c>
      <c r="K156" s="3"/>
    </row>
    <row r="157" spans="1:11" ht="18" customHeight="1" x14ac:dyDescent="0.25">
      <c r="A157" s="3"/>
      <c r="B157" s="15" t="s">
        <v>8</v>
      </c>
      <c r="C157" s="45">
        <v>44798</v>
      </c>
      <c r="D157" s="18"/>
      <c r="E157" s="15" t="s">
        <v>5</v>
      </c>
      <c r="F157" s="47">
        <v>8600</v>
      </c>
      <c r="G157" s="19"/>
      <c r="H157" s="79" t="s">
        <v>11</v>
      </c>
      <c r="I157" s="79"/>
      <c r="J157" s="48">
        <f>I162+J162</f>
        <v>-254.1</v>
      </c>
      <c r="K157" s="3" t="s">
        <v>12</v>
      </c>
    </row>
    <row r="158" spans="1:11" ht="18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8" customHeight="1" x14ac:dyDescent="0.25">
      <c r="A159" s="3"/>
      <c r="B159" s="20" t="s">
        <v>13</v>
      </c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8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29.4" customHeight="1" x14ac:dyDescent="0.25">
      <c r="A161" s="4"/>
      <c r="B161" s="28" t="s">
        <v>122</v>
      </c>
      <c r="C161" s="28" t="s">
        <v>2</v>
      </c>
      <c r="D161" s="28" t="s">
        <v>123</v>
      </c>
      <c r="E161" s="28" t="s">
        <v>124</v>
      </c>
      <c r="F161" s="28" t="s">
        <v>3</v>
      </c>
      <c r="G161" s="28" t="s">
        <v>20</v>
      </c>
      <c r="H161" s="28" t="s">
        <v>138</v>
      </c>
      <c r="I161" s="28" t="s">
        <v>11</v>
      </c>
      <c r="J161" s="28" t="s">
        <v>4</v>
      </c>
      <c r="K161" s="4"/>
    </row>
    <row r="162" spans="1:11" ht="18" customHeight="1" x14ac:dyDescent="0.25">
      <c r="A162" s="3"/>
      <c r="B162" s="49">
        <v>30010</v>
      </c>
      <c r="C162" s="49">
        <v>3100</v>
      </c>
      <c r="D162" s="49">
        <v>-5</v>
      </c>
      <c r="E162" s="50">
        <v>42</v>
      </c>
      <c r="F162" s="49">
        <v>1</v>
      </c>
      <c r="G162" s="51">
        <v>0.21</v>
      </c>
      <c r="H162" s="51" t="s">
        <v>203</v>
      </c>
      <c r="I162" s="50">
        <f>D162*E162</f>
        <v>-210</v>
      </c>
      <c r="J162" s="50">
        <f>I162*G162</f>
        <v>-44.1</v>
      </c>
      <c r="K162" s="3"/>
    </row>
    <row r="163" spans="1:11" ht="18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8" customHeight="1" x14ac:dyDescent="0.25">
      <c r="B164" s="1"/>
    </row>
    <row r="165" spans="1:11" ht="18" customHeight="1" x14ac:dyDescent="0.25">
      <c r="A165" s="8" t="s">
        <v>149</v>
      </c>
      <c r="B165" s="7" t="s">
        <v>155</v>
      </c>
    </row>
    <row r="166" spans="1:11" ht="18" customHeight="1" x14ac:dyDescent="0.25">
      <c r="B166" s="80" t="s">
        <v>316</v>
      </c>
      <c r="C166" s="81"/>
      <c r="D166" s="81"/>
      <c r="E166" s="81"/>
      <c r="F166" s="81"/>
      <c r="G166" s="81"/>
      <c r="H166" s="81"/>
      <c r="I166" s="81"/>
      <c r="J166" s="81"/>
      <c r="K166" s="6" t="s">
        <v>317</v>
      </c>
    </row>
    <row r="167" spans="1:11" ht="27" customHeight="1" x14ac:dyDescent="0.25">
      <c r="B167" s="73" t="s">
        <v>14</v>
      </c>
      <c r="C167" s="73" t="s">
        <v>0</v>
      </c>
      <c r="D167" s="27" t="s">
        <v>22</v>
      </c>
      <c r="E167" s="73" t="s">
        <v>318</v>
      </c>
      <c r="F167" s="73" t="s">
        <v>23</v>
      </c>
      <c r="G167" s="104" t="s">
        <v>7</v>
      </c>
      <c r="H167" s="105"/>
      <c r="I167" s="106"/>
      <c r="J167" s="107" t="s">
        <v>15</v>
      </c>
      <c r="K167" s="108" t="s">
        <v>16</v>
      </c>
    </row>
    <row r="168" spans="1:11" ht="18" customHeight="1" x14ac:dyDescent="0.25">
      <c r="B168" s="54">
        <v>44767</v>
      </c>
      <c r="C168" s="55">
        <v>50</v>
      </c>
      <c r="D168" s="53" t="s">
        <v>330</v>
      </c>
      <c r="E168" s="55">
        <v>3100</v>
      </c>
      <c r="F168" s="53"/>
      <c r="G168" s="74" t="s">
        <v>241</v>
      </c>
      <c r="H168" s="74"/>
      <c r="I168" s="74"/>
      <c r="J168" s="52"/>
      <c r="K168" s="52">
        <v>210</v>
      </c>
    </row>
    <row r="169" spans="1:11" ht="18" customHeight="1" x14ac:dyDescent="0.25">
      <c r="B169" s="54">
        <v>44767</v>
      </c>
      <c r="C169" s="55">
        <v>50</v>
      </c>
      <c r="D169" s="53" t="s">
        <v>330</v>
      </c>
      <c r="E169" s="55">
        <v>1600</v>
      </c>
      <c r="F169" s="53"/>
      <c r="G169" s="82" t="s">
        <v>236</v>
      </c>
      <c r="H169" s="83"/>
      <c r="I169" s="84"/>
      <c r="J169" s="52"/>
      <c r="K169" s="52">
        <v>44.1</v>
      </c>
    </row>
    <row r="170" spans="1:11" ht="18" customHeight="1" x14ac:dyDescent="0.25">
      <c r="B170" s="54">
        <v>44767</v>
      </c>
      <c r="C170" s="55">
        <v>50</v>
      </c>
      <c r="D170" s="53" t="s">
        <v>330</v>
      </c>
      <c r="E170" s="55">
        <v>1400</v>
      </c>
      <c r="F170" s="53">
        <v>14045</v>
      </c>
      <c r="G170" s="75">
        <v>8600</v>
      </c>
      <c r="H170" s="76"/>
      <c r="I170" s="77"/>
      <c r="J170" s="52">
        <v>254.1</v>
      </c>
      <c r="K170" s="52"/>
    </row>
    <row r="171" spans="1:11" ht="18" customHeight="1" x14ac:dyDescent="0.25">
      <c r="B171" s="1"/>
    </row>
    <row r="172" spans="1:11" ht="18" customHeight="1" x14ac:dyDescent="0.25">
      <c r="B172" s="1"/>
    </row>
    <row r="173" spans="1:11" ht="18" customHeight="1" x14ac:dyDescent="0.25">
      <c r="B173" s="1" t="s">
        <v>156</v>
      </c>
    </row>
    <row r="174" spans="1:11" ht="18" customHeight="1" x14ac:dyDescent="0.25">
      <c r="A174" s="8" t="s">
        <v>17</v>
      </c>
      <c r="B174" s="2" t="s">
        <v>157</v>
      </c>
    </row>
    <row r="175" spans="1:11" ht="18" customHeight="1" x14ac:dyDescent="0.25">
      <c r="B175" s="80" t="s">
        <v>316</v>
      </c>
      <c r="C175" s="81"/>
      <c r="D175" s="81"/>
      <c r="E175" s="81"/>
      <c r="F175" s="81"/>
      <c r="G175" s="81"/>
      <c r="H175" s="81"/>
      <c r="I175" s="81"/>
      <c r="J175" s="81"/>
      <c r="K175" s="6" t="s">
        <v>317</v>
      </c>
    </row>
    <row r="176" spans="1:11" ht="27" customHeight="1" x14ac:dyDescent="0.25">
      <c r="B176" s="73" t="s">
        <v>14</v>
      </c>
      <c r="C176" s="73" t="s">
        <v>0</v>
      </c>
      <c r="D176" s="27" t="s">
        <v>22</v>
      </c>
      <c r="E176" s="73" t="s">
        <v>318</v>
      </c>
      <c r="F176" s="73" t="s">
        <v>23</v>
      </c>
      <c r="G176" s="104" t="s">
        <v>7</v>
      </c>
      <c r="H176" s="105"/>
      <c r="I176" s="106"/>
      <c r="J176" s="107" t="s">
        <v>15</v>
      </c>
      <c r="K176" s="108" t="s">
        <v>16</v>
      </c>
    </row>
    <row r="177" spans="1:11" x14ac:dyDescent="0.25">
      <c r="B177" s="54">
        <v>44764</v>
      </c>
      <c r="C177" s="55">
        <v>50</v>
      </c>
      <c r="D177" s="53" t="s">
        <v>331</v>
      </c>
      <c r="E177" s="55">
        <v>3100</v>
      </c>
      <c r="F177" s="53"/>
      <c r="G177" s="74" t="s">
        <v>242</v>
      </c>
      <c r="H177" s="74"/>
      <c r="I177" s="74"/>
      <c r="J177" s="52">
        <v>1170</v>
      </c>
      <c r="K177" s="52"/>
    </row>
    <row r="178" spans="1:11" x14ac:dyDescent="0.25">
      <c r="B178" s="54">
        <v>44764</v>
      </c>
      <c r="C178" s="55">
        <v>50</v>
      </c>
      <c r="D178" s="53" t="s">
        <v>331</v>
      </c>
      <c r="E178" s="55">
        <v>1600</v>
      </c>
      <c r="F178" s="53"/>
      <c r="G178" s="82" t="s">
        <v>243</v>
      </c>
      <c r="H178" s="83"/>
      <c r="I178" s="84"/>
      <c r="J178" s="52">
        <v>245.7</v>
      </c>
      <c r="K178" s="52"/>
    </row>
    <row r="179" spans="1:11" x14ac:dyDescent="0.25">
      <c r="B179" s="54">
        <v>44764</v>
      </c>
      <c r="C179" s="55">
        <v>50</v>
      </c>
      <c r="D179" s="53" t="s">
        <v>331</v>
      </c>
      <c r="E179" s="55">
        <v>1400</v>
      </c>
      <c r="F179" s="53">
        <v>14085</v>
      </c>
      <c r="G179" s="75">
        <v>8967</v>
      </c>
      <c r="H179" s="76"/>
      <c r="I179" s="77"/>
      <c r="J179" s="52"/>
      <c r="K179" s="52">
        <v>1415.7</v>
      </c>
    </row>
    <row r="180" spans="1:11" ht="15.6" x14ac:dyDescent="0.25">
      <c r="B180" s="1"/>
    </row>
    <row r="181" spans="1:11" x14ac:dyDescent="0.25">
      <c r="A181" s="8" t="s">
        <v>21</v>
      </c>
      <c r="B181" s="2" t="s">
        <v>154</v>
      </c>
    </row>
    <row r="182" spans="1:11" ht="15.6" x14ac:dyDescent="0.25">
      <c r="B182" s="80" t="s">
        <v>316</v>
      </c>
      <c r="C182" s="81"/>
      <c r="D182" s="81"/>
      <c r="E182" s="81"/>
      <c r="F182" s="81"/>
      <c r="G182" s="81"/>
      <c r="H182" s="81"/>
      <c r="I182" s="81"/>
      <c r="J182" s="81"/>
      <c r="K182" s="6" t="s">
        <v>317</v>
      </c>
    </row>
    <row r="183" spans="1:11" ht="30" x14ac:dyDescent="0.25">
      <c r="B183" s="73" t="s">
        <v>14</v>
      </c>
      <c r="C183" s="73" t="s">
        <v>0</v>
      </c>
      <c r="D183" s="27" t="s">
        <v>22</v>
      </c>
      <c r="E183" s="73" t="s">
        <v>318</v>
      </c>
      <c r="F183" s="73" t="s">
        <v>23</v>
      </c>
      <c r="G183" s="104" t="s">
        <v>7</v>
      </c>
      <c r="H183" s="105"/>
      <c r="I183" s="106"/>
      <c r="J183" s="107" t="s">
        <v>15</v>
      </c>
      <c r="K183" s="108" t="s">
        <v>16</v>
      </c>
    </row>
    <row r="184" spans="1:11" x14ac:dyDescent="0.25">
      <c r="B184" s="54">
        <v>44766</v>
      </c>
      <c r="C184" s="55">
        <v>90</v>
      </c>
      <c r="D184" s="53" t="s">
        <v>227</v>
      </c>
      <c r="E184" s="55">
        <v>3000</v>
      </c>
      <c r="F184" s="53">
        <v>30010</v>
      </c>
      <c r="G184" s="74" t="s">
        <v>244</v>
      </c>
      <c r="H184" s="74"/>
      <c r="I184" s="74"/>
      <c r="J184" s="52">
        <v>1200</v>
      </c>
      <c r="K184" s="52"/>
    </row>
    <row r="185" spans="1:11" x14ac:dyDescent="0.25">
      <c r="B185" s="54">
        <v>44766</v>
      </c>
      <c r="C185" s="55">
        <v>90</v>
      </c>
      <c r="D185" s="53" t="s">
        <v>227</v>
      </c>
      <c r="E185" s="55">
        <v>3100</v>
      </c>
      <c r="F185" s="53"/>
      <c r="G185" s="74" t="s">
        <v>242</v>
      </c>
      <c r="H185" s="74"/>
      <c r="I185" s="74"/>
      <c r="J185" s="52"/>
      <c r="K185" s="52">
        <v>1170</v>
      </c>
    </row>
    <row r="186" spans="1:11" x14ac:dyDescent="0.25">
      <c r="B186" s="54">
        <v>44766</v>
      </c>
      <c r="C186" s="55">
        <v>90</v>
      </c>
      <c r="D186" s="53" t="s">
        <v>227</v>
      </c>
      <c r="E186" s="55">
        <v>3300</v>
      </c>
      <c r="F186" s="53"/>
      <c r="G186" s="74" t="s">
        <v>245</v>
      </c>
      <c r="H186" s="74"/>
      <c r="I186" s="74"/>
      <c r="J186" s="52"/>
      <c r="K186" s="52">
        <v>30</v>
      </c>
    </row>
    <row r="187" spans="1:11" ht="15.6" x14ac:dyDescent="0.25">
      <c r="B187" s="1"/>
    </row>
    <row r="188" spans="1:11" x14ac:dyDescent="0.25">
      <c r="A188" s="8" t="s">
        <v>18</v>
      </c>
      <c r="B188" s="2" t="s">
        <v>158</v>
      </c>
    </row>
    <row r="189" spans="1:11" ht="15.6" x14ac:dyDescent="0.25">
      <c r="B189" s="80" t="s">
        <v>316</v>
      </c>
      <c r="C189" s="81"/>
      <c r="D189" s="81"/>
      <c r="E189" s="81"/>
      <c r="F189" s="81"/>
      <c r="G189" s="81"/>
      <c r="H189" s="81"/>
      <c r="I189" s="81"/>
      <c r="J189" s="81"/>
      <c r="K189" s="6" t="s">
        <v>317</v>
      </c>
    </row>
    <row r="190" spans="1:11" ht="30" x14ac:dyDescent="0.25">
      <c r="B190" s="73" t="s">
        <v>14</v>
      </c>
      <c r="C190" s="73" t="s">
        <v>0</v>
      </c>
      <c r="D190" s="27" t="s">
        <v>22</v>
      </c>
      <c r="E190" s="73" t="s">
        <v>318</v>
      </c>
      <c r="F190" s="73" t="s">
        <v>23</v>
      </c>
      <c r="G190" s="104" t="s">
        <v>7</v>
      </c>
      <c r="H190" s="105"/>
      <c r="I190" s="106"/>
      <c r="J190" s="107" t="s">
        <v>15</v>
      </c>
      <c r="K190" s="108" t="s">
        <v>16</v>
      </c>
    </row>
    <row r="191" spans="1:11" x14ac:dyDescent="0.25">
      <c r="B191" s="54">
        <v>44768</v>
      </c>
      <c r="C191" s="55">
        <v>50</v>
      </c>
      <c r="D191" s="53" t="s">
        <v>332</v>
      </c>
      <c r="E191" s="55">
        <v>3150</v>
      </c>
      <c r="F191" s="53"/>
      <c r="G191" s="74" t="s">
        <v>246</v>
      </c>
      <c r="H191" s="74"/>
      <c r="I191" s="74"/>
      <c r="J191" s="52"/>
      <c r="K191" s="52">
        <v>585</v>
      </c>
    </row>
    <row r="192" spans="1:11" x14ac:dyDescent="0.25">
      <c r="B192" s="54">
        <v>44768</v>
      </c>
      <c r="C192" s="55">
        <v>50</v>
      </c>
      <c r="D192" s="53" t="s">
        <v>332</v>
      </c>
      <c r="E192" s="55">
        <v>1600</v>
      </c>
      <c r="F192" s="53"/>
      <c r="G192" s="82" t="s">
        <v>243</v>
      </c>
      <c r="H192" s="83"/>
      <c r="I192" s="84"/>
      <c r="J192" s="52"/>
      <c r="K192" s="52">
        <v>122.85</v>
      </c>
    </row>
    <row r="193" spans="1:11" x14ac:dyDescent="0.25">
      <c r="B193" s="54">
        <v>44768</v>
      </c>
      <c r="C193" s="55">
        <v>50</v>
      </c>
      <c r="D193" s="53" t="s">
        <v>332</v>
      </c>
      <c r="E193" s="55">
        <v>1400</v>
      </c>
      <c r="F193" s="53">
        <v>14085</v>
      </c>
      <c r="G193" s="75">
        <v>8981</v>
      </c>
      <c r="H193" s="76"/>
      <c r="I193" s="77"/>
      <c r="J193" s="52">
        <v>707.85</v>
      </c>
      <c r="K193" s="52"/>
    </row>
    <row r="194" spans="1:11" ht="15.6" x14ac:dyDescent="0.25">
      <c r="B194" s="1"/>
    </row>
    <row r="195" spans="1:11" x14ac:dyDescent="0.25">
      <c r="A195" s="8" t="s">
        <v>19</v>
      </c>
      <c r="B195" s="2" t="s">
        <v>159</v>
      </c>
    </row>
    <row r="196" spans="1:11" ht="15.6" x14ac:dyDescent="0.25">
      <c r="B196" s="80" t="s">
        <v>316</v>
      </c>
      <c r="C196" s="81"/>
      <c r="D196" s="81"/>
      <c r="E196" s="81"/>
      <c r="F196" s="81"/>
      <c r="G196" s="81"/>
      <c r="H196" s="81"/>
      <c r="I196" s="81"/>
      <c r="J196" s="81"/>
      <c r="K196" s="6" t="s">
        <v>317</v>
      </c>
    </row>
    <row r="197" spans="1:11" ht="30" x14ac:dyDescent="0.25">
      <c r="B197" s="73" t="s">
        <v>14</v>
      </c>
      <c r="C197" s="73" t="s">
        <v>0</v>
      </c>
      <c r="D197" s="27" t="s">
        <v>22</v>
      </c>
      <c r="E197" s="73" t="s">
        <v>318</v>
      </c>
      <c r="F197" s="73" t="s">
        <v>23</v>
      </c>
      <c r="G197" s="104" t="s">
        <v>7</v>
      </c>
      <c r="H197" s="105"/>
      <c r="I197" s="106"/>
      <c r="J197" s="107" t="s">
        <v>15</v>
      </c>
      <c r="K197" s="108" t="s">
        <v>16</v>
      </c>
    </row>
    <row r="198" spans="1:11" x14ac:dyDescent="0.25">
      <c r="B198" s="54">
        <v>44770</v>
      </c>
      <c r="C198" s="55">
        <v>90</v>
      </c>
      <c r="D198" s="53" t="s">
        <v>333</v>
      </c>
      <c r="E198" s="55">
        <v>3000</v>
      </c>
      <c r="F198" s="53">
        <v>30010</v>
      </c>
      <c r="G198" s="74" t="s">
        <v>247</v>
      </c>
      <c r="H198" s="74"/>
      <c r="I198" s="74"/>
      <c r="J198" s="52"/>
      <c r="K198" s="52">
        <v>600</v>
      </c>
    </row>
    <row r="199" spans="1:11" x14ac:dyDescent="0.25">
      <c r="B199" s="64">
        <v>44770</v>
      </c>
      <c r="C199" s="65">
        <v>90</v>
      </c>
      <c r="D199" s="61" t="s">
        <v>333</v>
      </c>
      <c r="E199" s="65">
        <v>3150</v>
      </c>
      <c r="F199" s="61"/>
      <c r="G199" s="89" t="s">
        <v>246</v>
      </c>
      <c r="H199" s="89"/>
      <c r="I199" s="89"/>
      <c r="J199" s="62">
        <v>585</v>
      </c>
      <c r="K199" s="62"/>
    </row>
    <row r="200" spans="1:11" x14ac:dyDescent="0.25">
      <c r="B200" s="109">
        <v>44770</v>
      </c>
      <c r="C200" s="43">
        <v>90</v>
      </c>
      <c r="D200" s="43" t="s">
        <v>333</v>
      </c>
      <c r="E200" s="63">
        <v>3300</v>
      </c>
      <c r="F200" s="63"/>
      <c r="G200" s="74" t="s">
        <v>245</v>
      </c>
      <c r="H200" s="74"/>
      <c r="I200" s="74"/>
      <c r="J200" s="60">
        <v>15</v>
      </c>
      <c r="K200" s="59"/>
    </row>
    <row r="201" spans="1:11" x14ac:dyDescent="0.25">
      <c r="B201" s="21"/>
      <c r="C201" s="22"/>
      <c r="D201" s="22"/>
      <c r="E201" s="33"/>
      <c r="F201" s="33"/>
      <c r="G201" s="23"/>
      <c r="H201" s="23"/>
      <c r="I201" s="23"/>
      <c r="J201" s="34"/>
    </row>
  </sheetData>
  <mergeCells count="114">
    <mergeCell ref="D48:E48"/>
    <mergeCell ref="H50:I50"/>
    <mergeCell ref="H51:I51"/>
    <mergeCell ref="H52:I52"/>
    <mergeCell ref="G28:I28"/>
    <mergeCell ref="G29:I29"/>
    <mergeCell ref="G30:I30"/>
    <mergeCell ref="B33:J33"/>
    <mergeCell ref="B23:J23"/>
    <mergeCell ref="G27:I27"/>
    <mergeCell ref="G68:I68"/>
    <mergeCell ref="G69:I69"/>
    <mergeCell ref="G70:I70"/>
    <mergeCell ref="B73:J73"/>
    <mergeCell ref="B63:J63"/>
    <mergeCell ref="G64:I64"/>
    <mergeCell ref="G65:I65"/>
    <mergeCell ref="G66:I66"/>
    <mergeCell ref="G67:I67"/>
    <mergeCell ref="E88:G88"/>
    <mergeCell ref="E89:G89"/>
    <mergeCell ref="E90:G90"/>
    <mergeCell ref="B97:J97"/>
    <mergeCell ref="G80:I80"/>
    <mergeCell ref="B83:H83"/>
    <mergeCell ref="G76:I76"/>
    <mergeCell ref="G77:I77"/>
    <mergeCell ref="G78:I78"/>
    <mergeCell ref="G79:I79"/>
    <mergeCell ref="G119:I119"/>
    <mergeCell ref="G120:I120"/>
    <mergeCell ref="G121:I121"/>
    <mergeCell ref="G122:I122"/>
    <mergeCell ref="B125:J125"/>
    <mergeCell ref="E110:G110"/>
    <mergeCell ref="E111:G111"/>
    <mergeCell ref="B116:J116"/>
    <mergeCell ref="G117:I117"/>
    <mergeCell ref="G118:I118"/>
    <mergeCell ref="G131:I131"/>
    <mergeCell ref="G132:I132"/>
    <mergeCell ref="G133:I133"/>
    <mergeCell ref="B136:H136"/>
    <mergeCell ref="E137:G137"/>
    <mergeCell ref="G126:I126"/>
    <mergeCell ref="G127:I127"/>
    <mergeCell ref="G128:I128"/>
    <mergeCell ref="G129:I129"/>
    <mergeCell ref="G130:I130"/>
    <mergeCell ref="B182:J182"/>
    <mergeCell ref="G183:I183"/>
    <mergeCell ref="G184:I184"/>
    <mergeCell ref="G185:I185"/>
    <mergeCell ref="G186:I186"/>
    <mergeCell ref="B175:J175"/>
    <mergeCell ref="G177:I177"/>
    <mergeCell ref="G178:I178"/>
    <mergeCell ref="G179:I179"/>
    <mergeCell ref="B196:J196"/>
    <mergeCell ref="G197:I197"/>
    <mergeCell ref="G198:I198"/>
    <mergeCell ref="G199:I199"/>
    <mergeCell ref="G200:I200"/>
    <mergeCell ref="B189:J189"/>
    <mergeCell ref="G190:I190"/>
    <mergeCell ref="G191:I191"/>
    <mergeCell ref="G192:I192"/>
    <mergeCell ref="G193:I193"/>
    <mergeCell ref="D6:E6"/>
    <mergeCell ref="H8:I8"/>
    <mergeCell ref="H9:I9"/>
    <mergeCell ref="H10:I10"/>
    <mergeCell ref="G34:I34"/>
    <mergeCell ref="G35:I35"/>
    <mergeCell ref="G36:I36"/>
    <mergeCell ref="G24:I24"/>
    <mergeCell ref="G25:I25"/>
    <mergeCell ref="G26:I26"/>
    <mergeCell ref="G100:I100"/>
    <mergeCell ref="E87:G87"/>
    <mergeCell ref="G98:I98"/>
    <mergeCell ref="G99:I99"/>
    <mergeCell ref="E105:G105"/>
    <mergeCell ref="B103:H103"/>
    <mergeCell ref="E104:G104"/>
    <mergeCell ref="E106:G106"/>
    <mergeCell ref="E107:G107"/>
    <mergeCell ref="E108:G108"/>
    <mergeCell ref="E109:G109"/>
    <mergeCell ref="B166:J166"/>
    <mergeCell ref="G168:I168"/>
    <mergeCell ref="G169:I169"/>
    <mergeCell ref="G170:I170"/>
    <mergeCell ref="D153:E153"/>
    <mergeCell ref="H155:I155"/>
    <mergeCell ref="H156:I156"/>
    <mergeCell ref="H157:I157"/>
    <mergeCell ref="G37:I37"/>
    <mergeCell ref="G38:I38"/>
    <mergeCell ref="G39:I39"/>
    <mergeCell ref="G40:I40"/>
    <mergeCell ref="G75:I75"/>
    <mergeCell ref="E85:G85"/>
    <mergeCell ref="E86:G86"/>
    <mergeCell ref="E84:G84"/>
    <mergeCell ref="G74:I74"/>
    <mergeCell ref="E143:G143"/>
    <mergeCell ref="E138:G138"/>
    <mergeCell ref="E139:G139"/>
    <mergeCell ref="E140:G140"/>
    <mergeCell ref="E141:G141"/>
    <mergeCell ref="E142:G142"/>
    <mergeCell ref="G167:I167"/>
    <mergeCell ref="G176:I17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18BF5-638A-467B-8EF4-3B0E8E75705E}">
  <dimension ref="A1:M187"/>
  <sheetViews>
    <sheetView showGridLines="0" workbookViewId="0"/>
  </sheetViews>
  <sheetFormatPr defaultRowHeight="15" x14ac:dyDescent="0.25"/>
  <cols>
    <col min="1" max="1" width="2.88671875" style="33" customWidth="1"/>
    <col min="2" max="2" width="13.5546875" style="8" customWidth="1"/>
    <col min="3" max="4" width="12.6640625" style="8" customWidth="1"/>
    <col min="5" max="5" width="17.44140625" style="8" customWidth="1"/>
    <col min="6" max="6" width="13" style="8" customWidth="1"/>
    <col min="7" max="7" width="11.44140625" style="8" customWidth="1"/>
    <col min="8" max="8" width="12.77734375" style="8" customWidth="1"/>
    <col min="9" max="9" width="12.44140625" style="8" customWidth="1"/>
    <col min="10" max="10" width="12.5546875" style="8" customWidth="1"/>
    <col min="11" max="11" width="13" style="8" customWidth="1"/>
    <col min="12" max="12" width="10.77734375" style="8" customWidth="1"/>
    <col min="13" max="13" width="2.44140625" style="8" customWidth="1"/>
    <col min="14" max="16384" width="8.88671875" style="8"/>
  </cols>
  <sheetData>
    <row r="1" spans="1:11" ht="15.6" x14ac:dyDescent="0.25">
      <c r="A1" s="8"/>
      <c r="B1" s="1"/>
    </row>
    <row r="2" spans="1:11" ht="15.6" x14ac:dyDescent="0.25">
      <c r="A2" s="8"/>
      <c r="B2" s="1" t="s">
        <v>160</v>
      </c>
    </row>
    <row r="3" spans="1:11" x14ac:dyDescent="0.25">
      <c r="A3" s="8" t="s">
        <v>17</v>
      </c>
      <c r="B3" s="2" t="s">
        <v>161</v>
      </c>
    </row>
    <row r="4" spans="1:11" ht="15.6" x14ac:dyDescent="0.25">
      <c r="A4" s="8"/>
      <c r="B4" s="80" t="s">
        <v>316</v>
      </c>
      <c r="C4" s="81"/>
      <c r="D4" s="81"/>
      <c r="E4" s="81"/>
      <c r="F4" s="81"/>
      <c r="G4" s="81"/>
      <c r="H4" s="81"/>
      <c r="I4" s="81"/>
      <c r="J4" s="81"/>
      <c r="K4" s="6" t="s">
        <v>317</v>
      </c>
    </row>
    <row r="5" spans="1:11" ht="30" x14ac:dyDescent="0.25">
      <c r="A5" s="8"/>
      <c r="B5" s="73" t="s">
        <v>14</v>
      </c>
      <c r="C5" s="73" t="s">
        <v>0</v>
      </c>
      <c r="D5" s="27" t="s">
        <v>22</v>
      </c>
      <c r="E5" s="73" t="s">
        <v>318</v>
      </c>
      <c r="F5" s="73" t="s">
        <v>23</v>
      </c>
      <c r="G5" s="104" t="s">
        <v>7</v>
      </c>
      <c r="H5" s="105"/>
      <c r="I5" s="106"/>
      <c r="J5" s="107" t="s">
        <v>15</v>
      </c>
      <c r="K5" s="108" t="s">
        <v>16</v>
      </c>
    </row>
    <row r="6" spans="1:11" ht="18" customHeight="1" x14ac:dyDescent="0.25">
      <c r="A6" s="8"/>
      <c r="B6" s="54">
        <v>44811</v>
      </c>
      <c r="C6" s="55">
        <v>90</v>
      </c>
      <c r="D6" s="53" t="s">
        <v>334</v>
      </c>
      <c r="E6" s="55">
        <v>3000</v>
      </c>
      <c r="F6" s="53">
        <v>30011</v>
      </c>
      <c r="G6" s="74" t="s">
        <v>248</v>
      </c>
      <c r="H6" s="74"/>
      <c r="I6" s="74"/>
      <c r="J6" s="52">
        <v>850</v>
      </c>
      <c r="K6" s="52"/>
    </row>
    <row r="7" spans="1:11" ht="18" customHeight="1" x14ac:dyDescent="0.25">
      <c r="A7" s="8"/>
      <c r="B7" s="54">
        <v>44811</v>
      </c>
      <c r="C7" s="55">
        <v>90</v>
      </c>
      <c r="D7" s="53" t="s">
        <v>334</v>
      </c>
      <c r="E7" s="55">
        <v>3000</v>
      </c>
      <c r="F7" s="53">
        <v>30033</v>
      </c>
      <c r="G7" s="75" t="s">
        <v>248</v>
      </c>
      <c r="H7" s="76"/>
      <c r="I7" s="77"/>
      <c r="J7" s="52">
        <v>750</v>
      </c>
      <c r="K7" s="52"/>
    </row>
    <row r="8" spans="1:11" ht="18" customHeight="1" x14ac:dyDescent="0.25">
      <c r="A8" s="8"/>
      <c r="B8" s="54">
        <v>44811</v>
      </c>
      <c r="C8" s="55">
        <v>90</v>
      </c>
      <c r="D8" s="53" t="s">
        <v>334</v>
      </c>
      <c r="E8" s="55">
        <v>1300</v>
      </c>
      <c r="F8" s="53"/>
      <c r="G8" s="75" t="s">
        <v>249</v>
      </c>
      <c r="H8" s="76"/>
      <c r="I8" s="77"/>
      <c r="J8" s="52"/>
      <c r="K8" s="52">
        <v>850</v>
      </c>
    </row>
    <row r="9" spans="1:11" ht="18" customHeight="1" x14ac:dyDescent="0.25">
      <c r="A9" s="8"/>
      <c r="B9" s="54">
        <v>44811</v>
      </c>
      <c r="C9" s="55">
        <v>90</v>
      </c>
      <c r="D9" s="53" t="s">
        <v>334</v>
      </c>
      <c r="E9" s="55">
        <v>1300</v>
      </c>
      <c r="F9" s="53"/>
      <c r="G9" s="74" t="s">
        <v>250</v>
      </c>
      <c r="H9" s="74"/>
      <c r="I9" s="74"/>
      <c r="J9" s="52"/>
      <c r="K9" s="52">
        <v>750</v>
      </c>
    </row>
    <row r="10" spans="1:11" x14ac:dyDescent="0.25">
      <c r="A10" s="8"/>
    </row>
    <row r="11" spans="1:11" x14ac:dyDescent="0.25">
      <c r="A11" s="8" t="s">
        <v>21</v>
      </c>
      <c r="B11" s="2" t="s">
        <v>335</v>
      </c>
    </row>
    <row r="12" spans="1:11" ht="10.9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6" x14ac:dyDescent="0.25">
      <c r="A13" s="3"/>
      <c r="B13" s="5" t="s">
        <v>119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0.9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8" customHeight="1" x14ac:dyDescent="0.25">
      <c r="A15" s="3"/>
      <c r="B15" s="15" t="s">
        <v>6</v>
      </c>
      <c r="C15" s="43">
        <v>14016</v>
      </c>
      <c r="D15" s="78" t="s">
        <v>251</v>
      </c>
      <c r="E15" s="78"/>
      <c r="F15" s="3"/>
      <c r="G15" s="3"/>
      <c r="H15" s="3"/>
      <c r="I15" s="3"/>
      <c r="J15" s="3"/>
      <c r="K15" s="3"/>
    </row>
    <row r="16" spans="1:11" ht="10.9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8" customHeight="1" x14ac:dyDescent="0.25">
      <c r="A17" s="3"/>
      <c r="B17" s="15" t="s">
        <v>0</v>
      </c>
      <c r="C17" s="16">
        <v>50</v>
      </c>
      <c r="D17" s="4"/>
      <c r="E17" s="15" t="s">
        <v>9</v>
      </c>
      <c r="F17" s="16" t="s">
        <v>336</v>
      </c>
      <c r="G17" s="17"/>
      <c r="H17" s="79" t="s">
        <v>10</v>
      </c>
      <c r="I17" s="79"/>
      <c r="J17" s="16" t="s">
        <v>337</v>
      </c>
      <c r="K17" s="3"/>
    </row>
    <row r="18" spans="1:11" ht="18" customHeight="1" x14ac:dyDescent="0.25">
      <c r="A18" s="3"/>
      <c r="B18" s="15" t="s">
        <v>7</v>
      </c>
      <c r="C18" s="44" t="s">
        <v>338</v>
      </c>
      <c r="D18" s="4"/>
      <c r="E18" s="15" t="s">
        <v>24</v>
      </c>
      <c r="F18" s="46" t="s">
        <v>202</v>
      </c>
      <c r="G18" s="4"/>
      <c r="H18" s="79" t="s">
        <v>1</v>
      </c>
      <c r="I18" s="79"/>
      <c r="J18" s="45">
        <v>44814</v>
      </c>
      <c r="K18" s="3"/>
    </row>
    <row r="19" spans="1:11" ht="18" customHeight="1" x14ac:dyDescent="0.25">
      <c r="A19" s="3"/>
      <c r="B19" s="15" t="s">
        <v>8</v>
      </c>
      <c r="C19" s="45">
        <v>44844</v>
      </c>
      <c r="D19" s="18"/>
      <c r="E19" s="15" t="s">
        <v>5</v>
      </c>
      <c r="F19" s="47">
        <v>36958</v>
      </c>
      <c r="G19" s="19"/>
      <c r="H19" s="79" t="s">
        <v>11</v>
      </c>
      <c r="I19" s="79"/>
      <c r="J19" s="48">
        <f>I24+I25+J24+J25</f>
        <v>1899.7</v>
      </c>
      <c r="K19" s="3" t="s">
        <v>12</v>
      </c>
    </row>
    <row r="20" spans="1:11" ht="10.9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.6" x14ac:dyDescent="0.25">
      <c r="A21" s="3"/>
      <c r="B21" s="20" t="s">
        <v>13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0.9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30" x14ac:dyDescent="0.25">
      <c r="A23" s="4"/>
      <c r="B23" s="28" t="s">
        <v>122</v>
      </c>
      <c r="C23" s="28" t="s">
        <v>2</v>
      </c>
      <c r="D23" s="28" t="s">
        <v>123</v>
      </c>
      <c r="E23" s="28" t="s">
        <v>124</v>
      </c>
      <c r="F23" s="28" t="s">
        <v>3</v>
      </c>
      <c r="G23" s="28" t="s">
        <v>20</v>
      </c>
      <c r="H23" s="28" t="s">
        <v>138</v>
      </c>
      <c r="I23" s="28" t="s">
        <v>11</v>
      </c>
      <c r="J23" s="28" t="s">
        <v>4</v>
      </c>
      <c r="K23" s="4"/>
    </row>
    <row r="24" spans="1:11" ht="18" customHeight="1" x14ac:dyDescent="0.25">
      <c r="A24" s="3"/>
      <c r="B24" s="49">
        <v>30011</v>
      </c>
      <c r="C24" s="49">
        <v>1300</v>
      </c>
      <c r="D24" s="49">
        <v>10</v>
      </c>
      <c r="E24" s="50">
        <v>84</v>
      </c>
      <c r="F24" s="49">
        <v>1</v>
      </c>
      <c r="G24" s="51">
        <v>0.21</v>
      </c>
      <c r="H24" s="51" t="s">
        <v>203</v>
      </c>
      <c r="I24" s="50">
        <f>D24*E24</f>
        <v>840</v>
      </c>
      <c r="J24" s="50">
        <f>I24*G24</f>
        <v>176.4</v>
      </c>
      <c r="K24" s="3"/>
    </row>
    <row r="25" spans="1:11" ht="18" customHeight="1" x14ac:dyDescent="0.25">
      <c r="A25" s="3"/>
      <c r="B25" s="49">
        <v>30033</v>
      </c>
      <c r="C25" s="49">
        <v>1300</v>
      </c>
      <c r="D25" s="49">
        <v>10</v>
      </c>
      <c r="E25" s="50">
        <v>73</v>
      </c>
      <c r="F25" s="49">
        <v>1</v>
      </c>
      <c r="G25" s="51">
        <v>0.21</v>
      </c>
      <c r="H25" s="51" t="s">
        <v>203</v>
      </c>
      <c r="I25" s="50">
        <f>D25*E25</f>
        <v>730</v>
      </c>
      <c r="J25" s="50">
        <f>I25*G25</f>
        <v>153.29999999999998</v>
      </c>
      <c r="K25" s="3"/>
    </row>
    <row r="26" spans="1:11" ht="10.9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25">
      <c r="A27" s="8"/>
    </row>
    <row r="28" spans="1:11" x14ac:dyDescent="0.25">
      <c r="A28" s="8" t="s">
        <v>18</v>
      </c>
      <c r="B28" s="2" t="s">
        <v>162</v>
      </c>
    </row>
    <row r="29" spans="1:11" ht="15.6" x14ac:dyDescent="0.25">
      <c r="A29" s="8"/>
      <c r="B29" s="80" t="s">
        <v>316</v>
      </c>
      <c r="C29" s="81"/>
      <c r="D29" s="81"/>
      <c r="E29" s="81"/>
      <c r="F29" s="81"/>
      <c r="G29" s="81"/>
      <c r="H29" s="81"/>
      <c r="I29" s="81"/>
      <c r="J29" s="81"/>
      <c r="K29" s="6" t="s">
        <v>317</v>
      </c>
    </row>
    <row r="30" spans="1:11" ht="30" x14ac:dyDescent="0.25">
      <c r="A30" s="8"/>
      <c r="B30" s="73" t="s">
        <v>14</v>
      </c>
      <c r="C30" s="73" t="s">
        <v>0</v>
      </c>
      <c r="D30" s="27" t="s">
        <v>22</v>
      </c>
      <c r="E30" s="73" t="s">
        <v>318</v>
      </c>
      <c r="F30" s="73" t="s">
        <v>23</v>
      </c>
      <c r="G30" s="104" t="s">
        <v>7</v>
      </c>
      <c r="H30" s="105"/>
      <c r="I30" s="106"/>
      <c r="J30" s="107" t="s">
        <v>15</v>
      </c>
      <c r="K30" s="108" t="s">
        <v>16</v>
      </c>
    </row>
    <row r="31" spans="1:11" ht="18" customHeight="1" x14ac:dyDescent="0.25">
      <c r="A31" s="8"/>
      <c r="B31" s="54">
        <v>44814</v>
      </c>
      <c r="C31" s="55">
        <v>50</v>
      </c>
      <c r="D31" s="53" t="s">
        <v>337</v>
      </c>
      <c r="E31" s="55">
        <v>1300</v>
      </c>
      <c r="F31" s="53"/>
      <c r="G31" s="75" t="s">
        <v>249</v>
      </c>
      <c r="H31" s="76"/>
      <c r="I31" s="77"/>
      <c r="J31" s="52">
        <v>850</v>
      </c>
      <c r="K31" s="52"/>
    </row>
    <row r="32" spans="1:11" ht="18" customHeight="1" x14ac:dyDescent="0.25">
      <c r="A32" s="8"/>
      <c r="B32" s="54">
        <v>44814</v>
      </c>
      <c r="C32" s="55">
        <v>50</v>
      </c>
      <c r="D32" s="53" t="s">
        <v>337</v>
      </c>
      <c r="E32" s="55">
        <v>1300</v>
      </c>
      <c r="F32" s="53"/>
      <c r="G32" s="74" t="s">
        <v>250</v>
      </c>
      <c r="H32" s="74"/>
      <c r="I32" s="74"/>
      <c r="J32" s="52">
        <v>750</v>
      </c>
      <c r="K32" s="52"/>
    </row>
    <row r="33" spans="1:11" ht="18" customHeight="1" x14ac:dyDescent="0.25">
      <c r="A33" s="8"/>
      <c r="B33" s="54">
        <v>44814</v>
      </c>
      <c r="C33" s="55">
        <v>50</v>
      </c>
      <c r="D33" s="53" t="s">
        <v>337</v>
      </c>
      <c r="E33" s="55">
        <v>1600</v>
      </c>
      <c r="F33" s="53"/>
      <c r="G33" s="75" t="s">
        <v>251</v>
      </c>
      <c r="H33" s="76"/>
      <c r="I33" s="77"/>
      <c r="J33" s="52">
        <v>329.7</v>
      </c>
      <c r="K33" s="52"/>
    </row>
    <row r="34" spans="1:11" ht="18" customHeight="1" x14ac:dyDescent="0.25">
      <c r="A34" s="8"/>
      <c r="B34" s="64">
        <v>44814</v>
      </c>
      <c r="C34" s="65">
        <v>50</v>
      </c>
      <c r="D34" s="61" t="s">
        <v>337</v>
      </c>
      <c r="E34" s="65">
        <v>1400</v>
      </c>
      <c r="F34" s="61">
        <v>14016</v>
      </c>
      <c r="G34" s="96">
        <v>36958</v>
      </c>
      <c r="H34" s="96"/>
      <c r="I34" s="96"/>
      <c r="J34" s="62"/>
      <c r="K34" s="62">
        <v>1899.7</v>
      </c>
    </row>
    <row r="35" spans="1:11" ht="18" customHeight="1" x14ac:dyDescent="0.25">
      <c r="A35" s="8"/>
      <c r="B35" s="109">
        <v>44814</v>
      </c>
      <c r="C35" s="43">
        <v>50</v>
      </c>
      <c r="D35" s="43" t="s">
        <v>337</v>
      </c>
      <c r="E35" s="63">
        <v>3300</v>
      </c>
      <c r="F35" s="59"/>
      <c r="G35" s="88" t="s">
        <v>251</v>
      </c>
      <c r="H35" s="88"/>
      <c r="I35" s="88"/>
      <c r="J35" s="59"/>
      <c r="K35" s="60">
        <v>30</v>
      </c>
    </row>
    <row r="36" spans="1:11" x14ac:dyDescent="0.25">
      <c r="A36" s="8"/>
    </row>
    <row r="37" spans="1:11" x14ac:dyDescent="0.25">
      <c r="A37" s="8"/>
    </row>
    <row r="38" spans="1:11" ht="15.6" x14ac:dyDescent="0.25">
      <c r="A38" s="8"/>
      <c r="B38" s="1" t="s">
        <v>163</v>
      </c>
    </row>
    <row r="39" spans="1:11" x14ac:dyDescent="0.25">
      <c r="A39" s="8" t="s">
        <v>17</v>
      </c>
      <c r="B39" s="2" t="s">
        <v>164</v>
      </c>
    </row>
    <row r="40" spans="1:11" ht="15.6" x14ac:dyDescent="0.25">
      <c r="A40" s="8"/>
      <c r="B40" s="80" t="s">
        <v>316</v>
      </c>
      <c r="C40" s="81"/>
      <c r="D40" s="81"/>
      <c r="E40" s="81"/>
      <c r="F40" s="81"/>
      <c r="G40" s="81"/>
      <c r="H40" s="81"/>
      <c r="I40" s="81"/>
      <c r="J40" s="81"/>
      <c r="K40" s="6" t="s">
        <v>317</v>
      </c>
    </row>
    <row r="41" spans="1:11" ht="30" x14ac:dyDescent="0.25">
      <c r="A41" s="8"/>
      <c r="B41" s="73" t="s">
        <v>14</v>
      </c>
      <c r="C41" s="73" t="s">
        <v>0</v>
      </c>
      <c r="D41" s="27" t="s">
        <v>22</v>
      </c>
      <c r="E41" s="73" t="s">
        <v>318</v>
      </c>
      <c r="F41" s="73" t="s">
        <v>23</v>
      </c>
      <c r="G41" s="104" t="s">
        <v>7</v>
      </c>
      <c r="H41" s="105"/>
      <c r="I41" s="106"/>
      <c r="J41" s="107" t="s">
        <v>15</v>
      </c>
      <c r="K41" s="108" t="s">
        <v>16</v>
      </c>
    </row>
    <row r="42" spans="1:11" ht="18" customHeight="1" x14ac:dyDescent="0.25">
      <c r="A42" s="8"/>
      <c r="B42" s="54">
        <v>44821</v>
      </c>
      <c r="C42" s="55">
        <v>90</v>
      </c>
      <c r="D42" s="53" t="s">
        <v>257</v>
      </c>
      <c r="E42" s="55">
        <v>3000</v>
      </c>
      <c r="F42" s="53">
        <v>30011</v>
      </c>
      <c r="G42" s="74" t="s">
        <v>252</v>
      </c>
      <c r="H42" s="74"/>
      <c r="I42" s="74"/>
      <c r="J42" s="52">
        <v>1020</v>
      </c>
      <c r="K42" s="52"/>
    </row>
    <row r="43" spans="1:11" ht="18" customHeight="1" x14ac:dyDescent="0.25">
      <c r="A43" s="8"/>
      <c r="B43" s="54">
        <v>44821</v>
      </c>
      <c r="C43" s="55">
        <v>90</v>
      </c>
      <c r="D43" s="53" t="s">
        <v>257</v>
      </c>
      <c r="E43" s="55">
        <v>3000</v>
      </c>
      <c r="F43" s="53">
        <v>30033</v>
      </c>
      <c r="G43" s="75" t="s">
        <v>253</v>
      </c>
      <c r="H43" s="76"/>
      <c r="I43" s="77"/>
      <c r="J43" s="52">
        <v>825</v>
      </c>
      <c r="K43" s="52"/>
    </row>
    <row r="44" spans="1:11" ht="18" customHeight="1" x14ac:dyDescent="0.25">
      <c r="A44" s="8"/>
      <c r="B44" s="54">
        <v>44821</v>
      </c>
      <c r="C44" s="55">
        <v>90</v>
      </c>
      <c r="D44" s="53" t="s">
        <v>257</v>
      </c>
      <c r="E44" s="55">
        <v>1300</v>
      </c>
      <c r="F44" s="53"/>
      <c r="G44" s="75" t="s">
        <v>254</v>
      </c>
      <c r="H44" s="76"/>
      <c r="I44" s="77"/>
      <c r="J44" s="52"/>
      <c r="K44" s="52">
        <v>1020</v>
      </c>
    </row>
    <row r="45" spans="1:11" ht="18" customHeight="1" x14ac:dyDescent="0.25">
      <c r="A45" s="8"/>
      <c r="B45" s="54">
        <v>44821</v>
      </c>
      <c r="C45" s="55">
        <v>90</v>
      </c>
      <c r="D45" s="53" t="s">
        <v>257</v>
      </c>
      <c r="E45" s="55">
        <v>1300</v>
      </c>
      <c r="F45" s="53"/>
      <c r="G45" s="74" t="s">
        <v>255</v>
      </c>
      <c r="H45" s="74"/>
      <c r="I45" s="74"/>
      <c r="J45" s="52"/>
      <c r="K45" s="52">
        <v>825</v>
      </c>
    </row>
    <row r="46" spans="1:11" x14ac:dyDescent="0.25">
      <c r="A46" s="8"/>
    </row>
    <row r="47" spans="1:11" x14ac:dyDescent="0.25">
      <c r="A47" s="8" t="s">
        <v>21</v>
      </c>
      <c r="B47" s="2" t="s">
        <v>162</v>
      </c>
    </row>
    <row r="48" spans="1:11" ht="15.6" x14ac:dyDescent="0.25">
      <c r="A48" s="8"/>
      <c r="B48" s="80" t="s">
        <v>316</v>
      </c>
      <c r="C48" s="81"/>
      <c r="D48" s="81"/>
      <c r="E48" s="81"/>
      <c r="F48" s="81"/>
      <c r="G48" s="81"/>
      <c r="H48" s="81"/>
      <c r="I48" s="81"/>
      <c r="J48" s="81"/>
      <c r="K48" s="6" t="s">
        <v>317</v>
      </c>
    </row>
    <row r="49" spans="1:11" ht="30" x14ac:dyDescent="0.25">
      <c r="A49" s="8"/>
      <c r="B49" s="73" t="s">
        <v>14</v>
      </c>
      <c r="C49" s="73" t="s">
        <v>0</v>
      </c>
      <c r="D49" s="27" t="s">
        <v>22</v>
      </c>
      <c r="E49" s="73" t="s">
        <v>318</v>
      </c>
      <c r="F49" s="73" t="s">
        <v>23</v>
      </c>
      <c r="G49" s="104" t="s">
        <v>7</v>
      </c>
      <c r="H49" s="105"/>
      <c r="I49" s="106"/>
      <c r="J49" s="107" t="s">
        <v>15</v>
      </c>
      <c r="K49" s="108" t="s">
        <v>16</v>
      </c>
    </row>
    <row r="50" spans="1:11" ht="18" customHeight="1" x14ac:dyDescent="0.25">
      <c r="A50" s="8"/>
      <c r="B50" s="54">
        <v>44824</v>
      </c>
      <c r="C50" s="55">
        <v>50</v>
      </c>
      <c r="D50" s="53" t="s">
        <v>258</v>
      </c>
      <c r="E50" s="55">
        <v>1300</v>
      </c>
      <c r="F50" s="53"/>
      <c r="G50" s="75" t="s">
        <v>254</v>
      </c>
      <c r="H50" s="76"/>
      <c r="I50" s="77"/>
      <c r="J50" s="52">
        <v>1020</v>
      </c>
      <c r="K50" s="52"/>
    </row>
    <row r="51" spans="1:11" ht="18" customHeight="1" x14ac:dyDescent="0.25">
      <c r="A51" s="8"/>
      <c r="B51" s="54">
        <v>44824</v>
      </c>
      <c r="C51" s="55">
        <v>50</v>
      </c>
      <c r="D51" s="53" t="s">
        <v>258</v>
      </c>
      <c r="E51" s="55">
        <v>1300</v>
      </c>
      <c r="F51" s="53"/>
      <c r="G51" s="74" t="s">
        <v>256</v>
      </c>
      <c r="H51" s="74"/>
      <c r="I51" s="74"/>
      <c r="J51" s="52">
        <v>900</v>
      </c>
      <c r="K51" s="52"/>
    </row>
    <row r="52" spans="1:11" ht="18" customHeight="1" x14ac:dyDescent="0.25">
      <c r="A52" s="8"/>
      <c r="B52" s="54">
        <v>44824</v>
      </c>
      <c r="C52" s="55">
        <v>50</v>
      </c>
      <c r="D52" s="53" t="s">
        <v>258</v>
      </c>
      <c r="E52" s="55">
        <v>1600</v>
      </c>
      <c r="F52" s="53"/>
      <c r="G52" s="75" t="s">
        <v>251</v>
      </c>
      <c r="H52" s="76"/>
      <c r="I52" s="77"/>
      <c r="J52" s="52">
        <v>395.64</v>
      </c>
      <c r="K52" s="52"/>
    </row>
    <row r="53" spans="1:11" ht="18" customHeight="1" x14ac:dyDescent="0.25">
      <c r="A53" s="8"/>
      <c r="B53" s="64">
        <v>44824</v>
      </c>
      <c r="C53" s="65">
        <v>50</v>
      </c>
      <c r="D53" s="61" t="s">
        <v>258</v>
      </c>
      <c r="E53" s="65">
        <v>1400</v>
      </c>
      <c r="F53" s="61">
        <v>14016</v>
      </c>
      <c r="G53" s="96">
        <v>36961</v>
      </c>
      <c r="H53" s="96"/>
      <c r="I53" s="96"/>
      <c r="J53" s="62"/>
      <c r="K53" s="62">
        <v>2279.64</v>
      </c>
    </row>
    <row r="54" spans="1:11" ht="18" customHeight="1" x14ac:dyDescent="0.25">
      <c r="A54" s="8"/>
      <c r="B54" s="109">
        <v>44824</v>
      </c>
      <c r="C54" s="43">
        <v>50</v>
      </c>
      <c r="D54" s="43" t="s">
        <v>258</v>
      </c>
      <c r="E54" s="49">
        <v>3300</v>
      </c>
      <c r="F54" s="59"/>
      <c r="G54" s="88" t="s">
        <v>251</v>
      </c>
      <c r="H54" s="88"/>
      <c r="I54" s="88"/>
      <c r="J54" s="59"/>
      <c r="K54" s="60">
        <v>36</v>
      </c>
    </row>
    <row r="55" spans="1:11" x14ac:dyDescent="0.25">
      <c r="A55" s="8"/>
    </row>
    <row r="56" spans="1:11" x14ac:dyDescent="0.25">
      <c r="A56" s="8" t="s">
        <v>18</v>
      </c>
      <c r="B56" s="2" t="s">
        <v>165</v>
      </c>
    </row>
    <row r="57" spans="1:11" x14ac:dyDescent="0.25">
      <c r="A57" s="8"/>
      <c r="B57" s="90" t="s">
        <v>166</v>
      </c>
      <c r="C57" s="91"/>
      <c r="D57" s="91"/>
      <c r="E57" s="91"/>
      <c r="F57" s="91"/>
      <c r="G57" s="91"/>
      <c r="H57" s="91"/>
      <c r="I57" s="29" t="s">
        <v>147</v>
      </c>
    </row>
    <row r="58" spans="1:11" ht="31.2" x14ac:dyDescent="0.25">
      <c r="A58" s="8"/>
      <c r="B58" s="30" t="s">
        <v>14</v>
      </c>
      <c r="C58" s="31" t="s">
        <v>0</v>
      </c>
      <c r="D58" s="32" t="s">
        <v>22</v>
      </c>
      <c r="E58" s="92" t="s">
        <v>7</v>
      </c>
      <c r="F58" s="93"/>
      <c r="G58" s="94"/>
      <c r="H58" s="30" t="s">
        <v>15</v>
      </c>
      <c r="I58" s="30" t="s">
        <v>16</v>
      </c>
    </row>
    <row r="59" spans="1:11" ht="18" customHeight="1" x14ac:dyDescent="0.25">
      <c r="A59" s="8"/>
      <c r="B59" s="54">
        <v>44821</v>
      </c>
      <c r="C59" s="55">
        <v>90</v>
      </c>
      <c r="D59" s="53" t="s">
        <v>257</v>
      </c>
      <c r="E59" s="75" t="s">
        <v>254</v>
      </c>
      <c r="F59" s="76"/>
      <c r="G59" s="77"/>
      <c r="H59" s="52"/>
      <c r="I59" s="52">
        <v>1020</v>
      </c>
    </row>
    <row r="60" spans="1:11" ht="18" customHeight="1" x14ac:dyDescent="0.25">
      <c r="A60" s="8"/>
      <c r="B60" s="54">
        <v>44821</v>
      </c>
      <c r="C60" s="55">
        <v>90</v>
      </c>
      <c r="D60" s="53" t="s">
        <v>257</v>
      </c>
      <c r="E60" s="74" t="s">
        <v>255</v>
      </c>
      <c r="F60" s="74"/>
      <c r="G60" s="74"/>
      <c r="H60" s="52"/>
      <c r="I60" s="52">
        <v>825</v>
      </c>
    </row>
    <row r="61" spans="1:11" ht="18" customHeight="1" x14ac:dyDescent="0.25">
      <c r="A61" s="8"/>
      <c r="B61" s="54">
        <v>44824</v>
      </c>
      <c r="C61" s="55">
        <v>50</v>
      </c>
      <c r="D61" s="53" t="s">
        <v>258</v>
      </c>
      <c r="E61" s="75" t="s">
        <v>254</v>
      </c>
      <c r="F61" s="76"/>
      <c r="G61" s="77"/>
      <c r="H61" s="52">
        <v>1020</v>
      </c>
      <c r="I61" s="56"/>
    </row>
    <row r="62" spans="1:11" ht="18" customHeight="1" x14ac:dyDescent="0.25">
      <c r="A62" s="8"/>
      <c r="B62" s="54">
        <v>44824</v>
      </c>
      <c r="C62" s="55">
        <v>50</v>
      </c>
      <c r="D62" s="53" t="s">
        <v>258</v>
      </c>
      <c r="E62" s="74" t="s">
        <v>256</v>
      </c>
      <c r="F62" s="74"/>
      <c r="G62" s="74"/>
      <c r="H62" s="52">
        <v>900</v>
      </c>
      <c r="I62" s="57"/>
    </row>
    <row r="63" spans="1:11" x14ac:dyDescent="0.25">
      <c r="A63" s="8"/>
    </row>
    <row r="64" spans="1:11" x14ac:dyDescent="0.25">
      <c r="A64" s="8" t="s">
        <v>19</v>
      </c>
      <c r="B64" s="2" t="s">
        <v>148</v>
      </c>
    </row>
    <row r="65" spans="1:11" x14ac:dyDescent="0.25">
      <c r="A65" s="8"/>
      <c r="B65" s="2" t="s">
        <v>259</v>
      </c>
    </row>
    <row r="66" spans="1:11" x14ac:dyDescent="0.25">
      <c r="A66" s="8"/>
      <c r="B66" s="2" t="s">
        <v>260</v>
      </c>
    </row>
    <row r="67" spans="1:11" x14ac:dyDescent="0.25">
      <c r="A67" s="8"/>
    </row>
    <row r="68" spans="1:11" x14ac:dyDescent="0.25">
      <c r="A68" s="8" t="s">
        <v>129</v>
      </c>
      <c r="B68" s="2" t="s">
        <v>339</v>
      </c>
    </row>
    <row r="69" spans="1:11" ht="10.9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5.6" x14ac:dyDescent="0.25">
      <c r="A70" s="3"/>
      <c r="B70" s="5" t="s">
        <v>119</v>
      </c>
      <c r="C70" s="3"/>
      <c r="D70" s="3"/>
      <c r="E70" s="3"/>
      <c r="F70" s="3"/>
      <c r="G70" s="3"/>
      <c r="H70" s="3"/>
      <c r="I70" s="3"/>
      <c r="J70" s="3"/>
      <c r="K70" s="3"/>
    </row>
    <row r="71" spans="1:11" ht="10.9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8" customHeight="1" x14ac:dyDescent="0.25">
      <c r="A72" s="3"/>
      <c r="B72" s="15" t="s">
        <v>6</v>
      </c>
      <c r="C72" s="43">
        <v>14016</v>
      </c>
      <c r="D72" s="78" t="s">
        <v>251</v>
      </c>
      <c r="E72" s="78"/>
      <c r="F72" s="3"/>
      <c r="G72" s="3"/>
      <c r="H72" s="3"/>
      <c r="I72" s="3"/>
      <c r="J72" s="3"/>
      <c r="K72" s="3"/>
    </row>
    <row r="73" spans="1:11" ht="10.9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8" customHeight="1" x14ac:dyDescent="0.25">
      <c r="A74" s="3"/>
      <c r="B74" s="15" t="s">
        <v>0</v>
      </c>
      <c r="C74" s="16">
        <v>50</v>
      </c>
      <c r="D74" s="4"/>
      <c r="E74" s="15" t="s">
        <v>9</v>
      </c>
      <c r="F74" s="16" t="s">
        <v>336</v>
      </c>
      <c r="G74" s="17"/>
      <c r="H74" s="79" t="s">
        <v>10</v>
      </c>
      <c r="I74" s="79"/>
      <c r="J74" s="16" t="s">
        <v>262</v>
      </c>
      <c r="K74" s="3"/>
    </row>
    <row r="75" spans="1:11" ht="18" customHeight="1" x14ac:dyDescent="0.25">
      <c r="A75" s="3"/>
      <c r="B75" s="15" t="s">
        <v>7</v>
      </c>
      <c r="C75" s="44" t="s">
        <v>340</v>
      </c>
      <c r="D75" s="4"/>
      <c r="E75" s="15" t="s">
        <v>24</v>
      </c>
      <c r="F75" s="46" t="s">
        <v>202</v>
      </c>
      <c r="G75" s="4"/>
      <c r="H75" s="79" t="s">
        <v>1</v>
      </c>
      <c r="I75" s="79"/>
      <c r="J75" s="45">
        <v>44826</v>
      </c>
      <c r="K75" s="3"/>
    </row>
    <row r="76" spans="1:11" ht="18" customHeight="1" x14ac:dyDescent="0.25">
      <c r="A76" s="3"/>
      <c r="B76" s="15" t="s">
        <v>8</v>
      </c>
      <c r="C76" s="45">
        <v>44856</v>
      </c>
      <c r="D76" s="18"/>
      <c r="E76" s="15" t="s">
        <v>5</v>
      </c>
      <c r="F76" s="47">
        <v>36965</v>
      </c>
      <c r="G76" s="19"/>
      <c r="H76" s="79" t="s">
        <v>11</v>
      </c>
      <c r="I76" s="79"/>
      <c r="J76" s="48">
        <f>I81+J81</f>
        <v>-88.33</v>
      </c>
      <c r="K76" s="3" t="s">
        <v>12</v>
      </c>
    </row>
    <row r="77" spans="1:11" ht="10.9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5.6" x14ac:dyDescent="0.25">
      <c r="A78" s="3"/>
      <c r="B78" s="20" t="s">
        <v>13</v>
      </c>
      <c r="C78" s="3"/>
      <c r="D78" s="3"/>
      <c r="E78" s="3"/>
      <c r="F78" s="3"/>
      <c r="G78" s="3"/>
      <c r="H78" s="3"/>
      <c r="I78" s="3"/>
      <c r="J78" s="3"/>
      <c r="K78" s="3"/>
    </row>
    <row r="79" spans="1:11" ht="10.9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30" x14ac:dyDescent="0.25">
      <c r="A80" s="4"/>
      <c r="B80" s="28" t="s">
        <v>122</v>
      </c>
      <c r="C80" s="28" t="s">
        <v>2</v>
      </c>
      <c r="D80" s="28" t="s">
        <v>123</v>
      </c>
      <c r="E80" s="28" t="s">
        <v>124</v>
      </c>
      <c r="F80" s="28" t="s">
        <v>3</v>
      </c>
      <c r="G80" s="28" t="s">
        <v>20</v>
      </c>
      <c r="H80" s="28" t="s">
        <v>138</v>
      </c>
      <c r="I80" s="28" t="s">
        <v>11</v>
      </c>
      <c r="J80" s="28" t="s">
        <v>4</v>
      </c>
      <c r="K80" s="4"/>
    </row>
    <row r="81" spans="1:11" ht="18" customHeight="1" x14ac:dyDescent="0.25">
      <c r="A81" s="3"/>
      <c r="B81" s="49">
        <v>30033</v>
      </c>
      <c r="C81" s="49">
        <v>1300</v>
      </c>
      <c r="D81" s="49">
        <v>-1</v>
      </c>
      <c r="E81" s="50">
        <v>73</v>
      </c>
      <c r="F81" s="49">
        <v>1</v>
      </c>
      <c r="G81" s="51">
        <v>0.21</v>
      </c>
      <c r="H81" s="51" t="s">
        <v>203</v>
      </c>
      <c r="I81" s="50">
        <f>D81*E81</f>
        <v>-73</v>
      </c>
      <c r="J81" s="50">
        <f>I81*G81</f>
        <v>-15.33</v>
      </c>
      <c r="K81" s="3"/>
    </row>
    <row r="82" spans="1:11" ht="10.9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x14ac:dyDescent="0.25">
      <c r="A83" s="8"/>
    </row>
    <row r="84" spans="1:11" x14ac:dyDescent="0.25">
      <c r="A84" s="8" t="s">
        <v>149</v>
      </c>
      <c r="B84" s="2" t="s">
        <v>167</v>
      </c>
    </row>
    <row r="85" spans="1:11" ht="15.6" x14ac:dyDescent="0.25">
      <c r="A85" s="8"/>
      <c r="B85" s="80" t="s">
        <v>316</v>
      </c>
      <c r="C85" s="81"/>
      <c r="D85" s="81"/>
      <c r="E85" s="81"/>
      <c r="F85" s="81"/>
      <c r="G85" s="81"/>
      <c r="H85" s="81"/>
      <c r="I85" s="81"/>
      <c r="J85" s="81"/>
      <c r="K85" s="6" t="s">
        <v>317</v>
      </c>
    </row>
    <row r="86" spans="1:11" ht="30" x14ac:dyDescent="0.25">
      <c r="A86" s="8"/>
      <c r="B86" s="73" t="s">
        <v>14</v>
      </c>
      <c r="C86" s="73" t="s">
        <v>0</v>
      </c>
      <c r="D86" s="27" t="s">
        <v>22</v>
      </c>
      <c r="E86" s="73" t="s">
        <v>318</v>
      </c>
      <c r="F86" s="73" t="s">
        <v>23</v>
      </c>
      <c r="G86" s="104" t="s">
        <v>7</v>
      </c>
      <c r="H86" s="105"/>
      <c r="I86" s="106"/>
      <c r="J86" s="107" t="s">
        <v>15</v>
      </c>
      <c r="K86" s="108" t="s">
        <v>16</v>
      </c>
    </row>
    <row r="87" spans="1:11" ht="18" customHeight="1" x14ac:dyDescent="0.25">
      <c r="A87" s="8"/>
      <c r="B87" s="54">
        <v>44826</v>
      </c>
      <c r="C87" s="55">
        <v>50</v>
      </c>
      <c r="D87" s="53" t="s">
        <v>262</v>
      </c>
      <c r="E87" s="55">
        <v>1300</v>
      </c>
      <c r="F87" s="53"/>
      <c r="G87" s="75" t="s">
        <v>261</v>
      </c>
      <c r="H87" s="76"/>
      <c r="I87" s="77"/>
      <c r="J87" s="52"/>
      <c r="K87" s="52">
        <v>75</v>
      </c>
    </row>
    <row r="88" spans="1:11" ht="18" customHeight="1" x14ac:dyDescent="0.25">
      <c r="A88" s="8"/>
      <c r="B88" s="54">
        <v>44826</v>
      </c>
      <c r="C88" s="55">
        <v>50</v>
      </c>
      <c r="D88" s="53" t="s">
        <v>262</v>
      </c>
      <c r="E88" s="55">
        <v>1600</v>
      </c>
      <c r="F88" s="53"/>
      <c r="G88" s="75" t="s">
        <v>251</v>
      </c>
      <c r="H88" s="76"/>
      <c r="I88" s="77"/>
      <c r="J88" s="52"/>
      <c r="K88" s="52">
        <v>15.33</v>
      </c>
    </row>
    <row r="89" spans="1:11" ht="18" customHeight="1" x14ac:dyDescent="0.25">
      <c r="A89" s="8"/>
      <c r="B89" s="64">
        <v>44826</v>
      </c>
      <c r="C89" s="65">
        <v>50</v>
      </c>
      <c r="D89" s="61" t="s">
        <v>262</v>
      </c>
      <c r="E89" s="65">
        <v>1400</v>
      </c>
      <c r="F89" s="61">
        <v>14016</v>
      </c>
      <c r="G89" s="96">
        <v>36965</v>
      </c>
      <c r="H89" s="96"/>
      <c r="I89" s="96"/>
      <c r="J89" s="62">
        <v>88.33</v>
      </c>
      <c r="K89" s="62"/>
    </row>
    <row r="90" spans="1:11" ht="18" customHeight="1" x14ac:dyDescent="0.25">
      <c r="A90" s="8"/>
      <c r="B90" s="109">
        <v>44826</v>
      </c>
      <c r="C90" s="43">
        <v>50</v>
      </c>
      <c r="D90" s="43" t="s">
        <v>262</v>
      </c>
      <c r="E90" s="43">
        <v>3300</v>
      </c>
      <c r="F90" s="43"/>
      <c r="G90" s="75" t="s">
        <v>251</v>
      </c>
      <c r="H90" s="76"/>
      <c r="I90" s="77"/>
      <c r="J90" s="52">
        <v>2</v>
      </c>
      <c r="K90" s="52"/>
    </row>
    <row r="91" spans="1:11" x14ac:dyDescent="0.25">
      <c r="A91" s="8"/>
    </row>
    <row r="92" spans="1:11" x14ac:dyDescent="0.25">
      <c r="A92" s="8" t="s">
        <v>151</v>
      </c>
      <c r="B92" s="2" t="s">
        <v>165</v>
      </c>
    </row>
    <row r="93" spans="1:11" x14ac:dyDescent="0.25">
      <c r="A93" s="8"/>
      <c r="B93" s="90" t="s">
        <v>166</v>
      </c>
      <c r="C93" s="91"/>
      <c r="D93" s="91"/>
      <c r="E93" s="91"/>
      <c r="F93" s="91"/>
      <c r="G93" s="91"/>
      <c r="H93" s="91"/>
      <c r="I93" s="29" t="s">
        <v>147</v>
      </c>
    </row>
    <row r="94" spans="1:11" ht="31.2" x14ac:dyDescent="0.25">
      <c r="A94" s="8"/>
      <c r="B94" s="30" t="s">
        <v>14</v>
      </c>
      <c r="C94" s="31" t="s">
        <v>0</v>
      </c>
      <c r="D94" s="32" t="s">
        <v>22</v>
      </c>
      <c r="E94" s="92" t="s">
        <v>7</v>
      </c>
      <c r="F94" s="93"/>
      <c r="G94" s="94"/>
      <c r="H94" s="30" t="s">
        <v>15</v>
      </c>
      <c r="I94" s="30" t="s">
        <v>16</v>
      </c>
    </row>
    <row r="95" spans="1:11" ht="18" customHeight="1" x14ac:dyDescent="0.25">
      <c r="A95" s="8"/>
      <c r="B95" s="54">
        <v>44821</v>
      </c>
      <c r="C95" s="55">
        <v>90</v>
      </c>
      <c r="D95" s="53" t="s">
        <v>257</v>
      </c>
      <c r="E95" s="75" t="s">
        <v>254</v>
      </c>
      <c r="F95" s="76"/>
      <c r="G95" s="77"/>
      <c r="H95" s="52"/>
      <c r="I95" s="52">
        <v>1020</v>
      </c>
    </row>
    <row r="96" spans="1:11" ht="18" customHeight="1" x14ac:dyDescent="0.25">
      <c r="A96" s="8"/>
      <c r="B96" s="54">
        <v>44821</v>
      </c>
      <c r="C96" s="55">
        <v>90</v>
      </c>
      <c r="D96" s="53" t="s">
        <v>257</v>
      </c>
      <c r="E96" s="74" t="s">
        <v>255</v>
      </c>
      <c r="F96" s="74"/>
      <c r="G96" s="74"/>
      <c r="H96" s="52"/>
      <c r="I96" s="52">
        <v>825</v>
      </c>
    </row>
    <row r="97" spans="1:13" ht="18" customHeight="1" x14ac:dyDescent="0.25">
      <c r="A97" s="8"/>
      <c r="B97" s="54">
        <v>44824</v>
      </c>
      <c r="C97" s="55">
        <v>50</v>
      </c>
      <c r="D97" s="53" t="s">
        <v>258</v>
      </c>
      <c r="E97" s="75" t="s">
        <v>254</v>
      </c>
      <c r="F97" s="76"/>
      <c r="G97" s="77"/>
      <c r="H97" s="52">
        <v>1020</v>
      </c>
      <c r="I97" s="56"/>
    </row>
    <row r="98" spans="1:13" ht="18" customHeight="1" x14ac:dyDescent="0.25">
      <c r="A98" s="8"/>
      <c r="B98" s="64">
        <v>44824</v>
      </c>
      <c r="C98" s="65">
        <v>50</v>
      </c>
      <c r="D98" s="53" t="s">
        <v>258</v>
      </c>
      <c r="E98" s="89" t="s">
        <v>256</v>
      </c>
      <c r="F98" s="89"/>
      <c r="G98" s="89"/>
      <c r="H98" s="62">
        <v>900</v>
      </c>
      <c r="I98" s="66"/>
    </row>
    <row r="99" spans="1:13" ht="18" customHeight="1" x14ac:dyDescent="0.25">
      <c r="A99" s="8"/>
      <c r="B99" s="54">
        <v>44826</v>
      </c>
      <c r="C99" s="55">
        <v>50</v>
      </c>
      <c r="D99" s="53" t="s">
        <v>262</v>
      </c>
      <c r="E99" s="75" t="s">
        <v>261</v>
      </c>
      <c r="F99" s="76"/>
      <c r="G99" s="77"/>
      <c r="H99" s="59"/>
      <c r="I99" s="60">
        <v>75</v>
      </c>
    </row>
    <row r="100" spans="1:13" x14ac:dyDescent="0.25">
      <c r="A100" s="8"/>
    </row>
    <row r="101" spans="1:13" x14ac:dyDescent="0.25">
      <c r="A101" s="8" t="s">
        <v>168</v>
      </c>
      <c r="B101" s="2" t="s">
        <v>169</v>
      </c>
    </row>
    <row r="102" spans="1:13" ht="10.9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15.6" x14ac:dyDescent="0.25">
      <c r="A103" s="3"/>
      <c r="B103" s="5" t="s">
        <v>170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0.9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18" customHeight="1" x14ac:dyDescent="0.25">
      <c r="A105" s="3"/>
      <c r="B105" s="36" t="s">
        <v>0</v>
      </c>
      <c r="C105" s="37">
        <v>20</v>
      </c>
      <c r="D105" s="3"/>
      <c r="E105" s="36" t="s">
        <v>9</v>
      </c>
      <c r="F105" s="38" t="s">
        <v>171</v>
      </c>
      <c r="G105" s="3"/>
      <c r="H105" s="100" t="s">
        <v>10</v>
      </c>
      <c r="I105" s="100"/>
      <c r="J105" s="39" t="s">
        <v>172</v>
      </c>
      <c r="K105" s="3"/>
      <c r="L105" s="3"/>
      <c r="M105" s="3"/>
    </row>
    <row r="106" spans="1:13" ht="18" customHeight="1" x14ac:dyDescent="0.25">
      <c r="A106" s="3"/>
      <c r="B106" s="36" t="s">
        <v>173</v>
      </c>
      <c r="C106" s="40">
        <v>5986.24</v>
      </c>
      <c r="D106" s="3"/>
      <c r="E106" s="36" t="s">
        <v>174</v>
      </c>
      <c r="F106" s="48">
        <f>C106+J111+J112</f>
        <v>3794.93</v>
      </c>
      <c r="G106" s="3"/>
      <c r="H106" s="3"/>
      <c r="I106" s="3"/>
      <c r="J106" s="3"/>
      <c r="K106" s="3"/>
      <c r="L106" s="3"/>
      <c r="M106" s="3"/>
    </row>
    <row r="107" spans="1:13" ht="10.9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15.6" x14ac:dyDescent="0.3">
      <c r="A108" s="14"/>
      <c r="B108" s="41" t="s">
        <v>13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10.9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30" x14ac:dyDescent="0.25">
      <c r="A110" s="14"/>
      <c r="B110" s="28" t="s">
        <v>14</v>
      </c>
      <c r="C110" s="28" t="s">
        <v>2</v>
      </c>
      <c r="D110" s="28" t="s">
        <v>175</v>
      </c>
      <c r="E110" s="97" t="s">
        <v>7</v>
      </c>
      <c r="F110" s="97"/>
      <c r="G110" s="28" t="s">
        <v>3</v>
      </c>
      <c r="H110" s="28" t="s">
        <v>20</v>
      </c>
      <c r="I110" s="28" t="s">
        <v>138</v>
      </c>
      <c r="J110" s="28" t="s">
        <v>11</v>
      </c>
      <c r="K110" s="28" t="s">
        <v>4</v>
      </c>
      <c r="L110" s="28" t="s">
        <v>176</v>
      </c>
      <c r="M110" s="14"/>
    </row>
    <row r="111" spans="1:13" ht="18" customHeight="1" x14ac:dyDescent="0.25">
      <c r="A111" s="4"/>
      <c r="B111" s="45">
        <v>44851</v>
      </c>
      <c r="C111" s="49">
        <v>1400</v>
      </c>
      <c r="D111" s="49">
        <v>14016</v>
      </c>
      <c r="E111" s="98">
        <v>36961</v>
      </c>
      <c r="F111" s="98"/>
      <c r="G111" s="49"/>
      <c r="H111" s="51"/>
      <c r="I111" s="51"/>
      <c r="J111" s="48">
        <v>-2279.64</v>
      </c>
      <c r="K111" s="67"/>
      <c r="L111" s="47" t="s">
        <v>258</v>
      </c>
      <c r="M111" s="4"/>
    </row>
    <row r="112" spans="1:13" ht="18" customHeight="1" x14ac:dyDescent="0.25">
      <c r="A112" s="3"/>
      <c r="B112" s="45">
        <v>44851</v>
      </c>
      <c r="C112" s="49">
        <v>1400</v>
      </c>
      <c r="D112" s="49">
        <v>14016</v>
      </c>
      <c r="E112" s="99">
        <v>36965</v>
      </c>
      <c r="F112" s="99"/>
      <c r="G112" s="56"/>
      <c r="H112" s="56"/>
      <c r="I112" s="56"/>
      <c r="J112" s="50">
        <v>88.33</v>
      </c>
      <c r="K112" s="56"/>
      <c r="L112" s="49" t="s">
        <v>262</v>
      </c>
      <c r="M112" s="3"/>
    </row>
    <row r="113" spans="1:13" ht="10.9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x14ac:dyDescent="0.25">
      <c r="A114" s="8"/>
    </row>
    <row r="115" spans="1:13" x14ac:dyDescent="0.25">
      <c r="A115" s="8" t="s">
        <v>341</v>
      </c>
      <c r="B115" s="2" t="s">
        <v>177</v>
      </c>
    </row>
    <row r="116" spans="1:13" ht="15.6" x14ac:dyDescent="0.25">
      <c r="A116" s="8"/>
      <c r="B116" s="80" t="s">
        <v>316</v>
      </c>
      <c r="C116" s="81"/>
      <c r="D116" s="81"/>
      <c r="E116" s="81"/>
      <c r="F116" s="81"/>
      <c r="G116" s="81"/>
      <c r="H116" s="81"/>
      <c r="I116" s="81"/>
      <c r="J116" s="81"/>
      <c r="K116" s="6" t="s">
        <v>317</v>
      </c>
    </row>
    <row r="117" spans="1:13" ht="30" x14ac:dyDescent="0.25">
      <c r="A117" s="8"/>
      <c r="B117" s="73" t="s">
        <v>14</v>
      </c>
      <c r="C117" s="73" t="s">
        <v>0</v>
      </c>
      <c r="D117" s="27" t="s">
        <v>22</v>
      </c>
      <c r="E117" s="73" t="s">
        <v>318</v>
      </c>
      <c r="F117" s="73" t="s">
        <v>23</v>
      </c>
      <c r="G117" s="104" t="s">
        <v>7</v>
      </c>
      <c r="H117" s="105"/>
      <c r="I117" s="106"/>
      <c r="J117" s="107" t="s">
        <v>15</v>
      </c>
      <c r="K117" s="108" t="s">
        <v>16</v>
      </c>
    </row>
    <row r="118" spans="1:13" ht="18" customHeight="1" x14ac:dyDescent="0.25">
      <c r="A118" s="8"/>
      <c r="B118" s="54">
        <v>44851</v>
      </c>
      <c r="C118" s="55">
        <v>20</v>
      </c>
      <c r="D118" s="53" t="s">
        <v>172</v>
      </c>
      <c r="E118" s="55">
        <v>1400</v>
      </c>
      <c r="F118" s="53">
        <v>14016</v>
      </c>
      <c r="G118" s="75" t="s">
        <v>263</v>
      </c>
      <c r="H118" s="76"/>
      <c r="I118" s="77"/>
      <c r="J118" s="52">
        <v>2279.64</v>
      </c>
      <c r="K118" s="52"/>
    </row>
    <row r="119" spans="1:13" ht="18" customHeight="1" x14ac:dyDescent="0.25">
      <c r="A119" s="8"/>
      <c r="B119" s="54">
        <v>44851</v>
      </c>
      <c r="C119" s="55">
        <v>20</v>
      </c>
      <c r="D119" s="53" t="s">
        <v>172</v>
      </c>
      <c r="E119" s="55">
        <v>1050</v>
      </c>
      <c r="F119" s="53"/>
      <c r="G119" s="75" t="s">
        <v>264</v>
      </c>
      <c r="H119" s="76"/>
      <c r="I119" s="77"/>
      <c r="J119" s="52"/>
      <c r="K119" s="52">
        <f>J118</f>
        <v>2279.64</v>
      </c>
    </row>
    <row r="120" spans="1:13" ht="18" customHeight="1" x14ac:dyDescent="0.25">
      <c r="A120" s="8"/>
      <c r="B120" s="54">
        <v>44851</v>
      </c>
      <c r="C120" s="55">
        <v>20</v>
      </c>
      <c r="D120" s="53" t="s">
        <v>172</v>
      </c>
      <c r="E120" s="55">
        <v>1400</v>
      </c>
      <c r="F120" s="53">
        <v>14016</v>
      </c>
      <c r="G120" s="75" t="s">
        <v>265</v>
      </c>
      <c r="H120" s="76"/>
      <c r="I120" s="77"/>
      <c r="J120" s="52"/>
      <c r="K120" s="52">
        <v>88.33</v>
      </c>
    </row>
    <row r="121" spans="1:13" ht="18" customHeight="1" x14ac:dyDescent="0.25">
      <c r="A121" s="8"/>
      <c r="B121" s="54">
        <v>44851</v>
      </c>
      <c r="C121" s="55">
        <v>20</v>
      </c>
      <c r="D121" s="53" t="s">
        <v>172</v>
      </c>
      <c r="E121" s="55">
        <v>1050</v>
      </c>
      <c r="F121" s="53"/>
      <c r="G121" s="95" t="s">
        <v>266</v>
      </c>
      <c r="H121" s="95"/>
      <c r="I121" s="95"/>
      <c r="J121" s="52">
        <f>K120</f>
        <v>88.33</v>
      </c>
      <c r="K121" s="52"/>
    </row>
    <row r="122" spans="1:13" x14ac:dyDescent="0.25">
      <c r="A122" s="8"/>
    </row>
    <row r="123" spans="1:13" x14ac:dyDescent="0.25">
      <c r="A123" s="8"/>
    </row>
    <row r="124" spans="1:13" ht="15.6" x14ac:dyDescent="0.25">
      <c r="A124" s="8"/>
      <c r="B124" s="1" t="s">
        <v>178</v>
      </c>
    </row>
    <row r="125" spans="1:13" x14ac:dyDescent="0.25">
      <c r="A125" s="8" t="s">
        <v>17</v>
      </c>
      <c r="B125" s="2" t="s">
        <v>179</v>
      </c>
    </row>
    <row r="126" spans="1:13" ht="15.6" x14ac:dyDescent="0.25">
      <c r="A126" s="8"/>
      <c r="B126" s="80" t="s">
        <v>316</v>
      </c>
      <c r="C126" s="81"/>
      <c r="D126" s="81"/>
      <c r="E126" s="81"/>
      <c r="F126" s="81"/>
      <c r="G126" s="81"/>
      <c r="H126" s="81"/>
      <c r="I126" s="81"/>
      <c r="J126" s="81"/>
      <c r="K126" s="6" t="s">
        <v>317</v>
      </c>
    </row>
    <row r="127" spans="1:13" ht="30" x14ac:dyDescent="0.25">
      <c r="A127" s="8"/>
      <c r="B127" s="73" t="s">
        <v>14</v>
      </c>
      <c r="C127" s="73" t="s">
        <v>0</v>
      </c>
      <c r="D127" s="27" t="s">
        <v>22</v>
      </c>
      <c r="E127" s="73" t="s">
        <v>318</v>
      </c>
      <c r="F127" s="73" t="s">
        <v>23</v>
      </c>
      <c r="G127" s="104" t="s">
        <v>7</v>
      </c>
      <c r="H127" s="105"/>
      <c r="I127" s="106"/>
      <c r="J127" s="107" t="s">
        <v>15</v>
      </c>
      <c r="K127" s="108" t="s">
        <v>16</v>
      </c>
    </row>
    <row r="128" spans="1:13" ht="18" customHeight="1" x14ac:dyDescent="0.25">
      <c r="A128" s="8"/>
      <c r="B128" s="54">
        <v>44831</v>
      </c>
      <c r="C128" s="55">
        <v>90</v>
      </c>
      <c r="D128" s="53" t="s">
        <v>271</v>
      </c>
      <c r="E128" s="55">
        <v>3000</v>
      </c>
      <c r="F128" s="53">
        <v>30021</v>
      </c>
      <c r="G128" s="74" t="s">
        <v>267</v>
      </c>
      <c r="H128" s="74"/>
      <c r="I128" s="74"/>
      <c r="J128" s="52">
        <v>1200</v>
      </c>
      <c r="K128" s="52"/>
    </row>
    <row r="129" spans="1:11" ht="18" customHeight="1" x14ac:dyDescent="0.25">
      <c r="A129" s="8"/>
      <c r="B129" s="54">
        <v>44831</v>
      </c>
      <c r="C129" s="55">
        <v>90</v>
      </c>
      <c r="D129" s="53" t="s">
        <v>271</v>
      </c>
      <c r="E129" s="55">
        <v>3000</v>
      </c>
      <c r="F129" s="53">
        <v>30023</v>
      </c>
      <c r="G129" s="75" t="s">
        <v>267</v>
      </c>
      <c r="H129" s="76"/>
      <c r="I129" s="77"/>
      <c r="J129" s="52">
        <v>1160</v>
      </c>
      <c r="K129" s="52"/>
    </row>
    <row r="130" spans="1:11" ht="18" customHeight="1" x14ac:dyDescent="0.25">
      <c r="A130" s="8"/>
      <c r="B130" s="54">
        <v>44831</v>
      </c>
      <c r="C130" s="55">
        <v>90</v>
      </c>
      <c r="D130" s="53" t="s">
        <v>271</v>
      </c>
      <c r="E130" s="55">
        <v>1300</v>
      </c>
      <c r="F130" s="53"/>
      <c r="G130" s="75" t="s">
        <v>268</v>
      </c>
      <c r="H130" s="76"/>
      <c r="I130" s="77"/>
      <c r="J130" s="52"/>
      <c r="K130" s="52">
        <v>1200</v>
      </c>
    </row>
    <row r="131" spans="1:11" ht="18" customHeight="1" x14ac:dyDescent="0.25">
      <c r="A131" s="8"/>
      <c r="B131" s="54">
        <v>44831</v>
      </c>
      <c r="C131" s="55">
        <v>90</v>
      </c>
      <c r="D131" s="53" t="s">
        <v>271</v>
      </c>
      <c r="E131" s="55">
        <v>1300</v>
      </c>
      <c r="F131" s="53"/>
      <c r="G131" s="74" t="s">
        <v>269</v>
      </c>
      <c r="H131" s="74"/>
      <c r="I131" s="74"/>
      <c r="J131" s="52"/>
      <c r="K131" s="52">
        <v>1160</v>
      </c>
    </row>
    <row r="132" spans="1:11" x14ac:dyDescent="0.25">
      <c r="A132" s="8"/>
    </row>
    <row r="133" spans="1:11" x14ac:dyDescent="0.25">
      <c r="A133" s="8" t="s">
        <v>21</v>
      </c>
      <c r="B133" s="2" t="s">
        <v>180</v>
      </c>
    </row>
    <row r="134" spans="1:11" ht="15.6" x14ac:dyDescent="0.25">
      <c r="A134" s="8"/>
      <c r="B134" s="80" t="s">
        <v>316</v>
      </c>
      <c r="C134" s="81"/>
      <c r="D134" s="81"/>
      <c r="E134" s="81"/>
      <c r="F134" s="81"/>
      <c r="G134" s="81"/>
      <c r="H134" s="81"/>
      <c r="I134" s="81"/>
      <c r="J134" s="81"/>
      <c r="K134" s="6" t="s">
        <v>317</v>
      </c>
    </row>
    <row r="135" spans="1:11" ht="30" x14ac:dyDescent="0.25">
      <c r="A135" s="8"/>
      <c r="B135" s="73" t="s">
        <v>14</v>
      </c>
      <c r="C135" s="73" t="s">
        <v>0</v>
      </c>
      <c r="D135" s="27" t="s">
        <v>22</v>
      </c>
      <c r="E135" s="73" t="s">
        <v>318</v>
      </c>
      <c r="F135" s="73" t="s">
        <v>23</v>
      </c>
      <c r="G135" s="104" t="s">
        <v>7</v>
      </c>
      <c r="H135" s="105"/>
      <c r="I135" s="106"/>
      <c r="J135" s="107" t="s">
        <v>15</v>
      </c>
      <c r="K135" s="108" t="s">
        <v>16</v>
      </c>
    </row>
    <row r="136" spans="1:11" ht="18" customHeight="1" x14ac:dyDescent="0.25">
      <c r="A136" s="8"/>
      <c r="B136" s="54">
        <v>44834</v>
      </c>
      <c r="C136" s="55">
        <v>50</v>
      </c>
      <c r="D136" s="53" t="s">
        <v>272</v>
      </c>
      <c r="E136" s="55">
        <v>1300</v>
      </c>
      <c r="F136" s="53"/>
      <c r="G136" s="75" t="s">
        <v>270</v>
      </c>
      <c r="H136" s="76"/>
      <c r="I136" s="77"/>
      <c r="J136" s="52">
        <v>1320</v>
      </c>
      <c r="K136" s="52"/>
    </row>
    <row r="137" spans="1:11" ht="18" customHeight="1" x14ac:dyDescent="0.25">
      <c r="A137" s="8"/>
      <c r="B137" s="54">
        <v>44834</v>
      </c>
      <c r="C137" s="55">
        <v>50</v>
      </c>
      <c r="D137" s="53" t="s">
        <v>272</v>
      </c>
      <c r="E137" s="55">
        <v>1300</v>
      </c>
      <c r="F137" s="53"/>
      <c r="G137" s="74" t="s">
        <v>269</v>
      </c>
      <c r="H137" s="74"/>
      <c r="I137" s="74"/>
      <c r="J137" s="52">
        <v>1160</v>
      </c>
      <c r="K137" s="52"/>
    </row>
    <row r="138" spans="1:11" ht="18" customHeight="1" x14ac:dyDescent="0.25">
      <c r="A138" s="8"/>
      <c r="B138" s="54">
        <v>44834</v>
      </c>
      <c r="C138" s="55">
        <v>50</v>
      </c>
      <c r="D138" s="53" t="s">
        <v>272</v>
      </c>
      <c r="E138" s="55">
        <v>1600</v>
      </c>
      <c r="F138" s="53"/>
      <c r="G138" s="75" t="s">
        <v>251</v>
      </c>
      <c r="H138" s="76"/>
      <c r="I138" s="77"/>
      <c r="J138" s="52">
        <v>523.32000000000005</v>
      </c>
      <c r="K138" s="52"/>
    </row>
    <row r="139" spans="1:11" ht="18" customHeight="1" x14ac:dyDescent="0.25">
      <c r="A139" s="8"/>
      <c r="B139" s="54">
        <v>44834</v>
      </c>
      <c r="C139" s="55">
        <v>50</v>
      </c>
      <c r="D139" s="53" t="s">
        <v>272</v>
      </c>
      <c r="E139" s="55">
        <v>1400</v>
      </c>
      <c r="F139" s="53">
        <v>14026</v>
      </c>
      <c r="G139" s="95">
        <v>36961</v>
      </c>
      <c r="H139" s="95"/>
      <c r="I139" s="95"/>
      <c r="J139" s="52"/>
      <c r="K139" s="52">
        <v>3015.32</v>
      </c>
    </row>
    <row r="140" spans="1:11" ht="18" customHeight="1" x14ac:dyDescent="0.25">
      <c r="A140" s="8"/>
      <c r="B140" s="54">
        <v>44834</v>
      </c>
      <c r="C140" s="55">
        <v>50</v>
      </c>
      <c r="D140" s="53" t="s">
        <v>272</v>
      </c>
      <c r="E140" s="55">
        <v>3300</v>
      </c>
      <c r="F140" s="53"/>
      <c r="G140" s="95" t="s">
        <v>251</v>
      </c>
      <c r="H140" s="95"/>
      <c r="I140" s="95"/>
      <c r="J140" s="52">
        <v>12</v>
      </c>
      <c r="K140" s="52"/>
    </row>
    <row r="141" spans="1:11" x14ac:dyDescent="0.25">
      <c r="A141" s="8"/>
    </row>
    <row r="142" spans="1:11" x14ac:dyDescent="0.25">
      <c r="A142" s="8" t="s">
        <v>18</v>
      </c>
      <c r="B142" s="2" t="s">
        <v>165</v>
      </c>
    </row>
    <row r="143" spans="1:11" x14ac:dyDescent="0.25">
      <c r="A143" s="8"/>
      <c r="B143" s="90" t="s">
        <v>166</v>
      </c>
      <c r="C143" s="91"/>
      <c r="D143" s="91"/>
      <c r="E143" s="91"/>
      <c r="F143" s="91"/>
      <c r="G143" s="91"/>
      <c r="H143" s="91"/>
      <c r="I143" s="29" t="s">
        <v>147</v>
      </c>
    </row>
    <row r="144" spans="1:11" ht="31.2" x14ac:dyDescent="0.25">
      <c r="A144" s="8"/>
      <c r="B144" s="30" t="s">
        <v>14</v>
      </c>
      <c r="C144" s="31" t="s">
        <v>0</v>
      </c>
      <c r="D144" s="32" t="s">
        <v>22</v>
      </c>
      <c r="E144" s="92" t="s">
        <v>7</v>
      </c>
      <c r="F144" s="93"/>
      <c r="G144" s="94"/>
      <c r="H144" s="30" t="s">
        <v>15</v>
      </c>
      <c r="I144" s="30" t="s">
        <v>16</v>
      </c>
    </row>
    <row r="145" spans="1:11" ht="18" customHeight="1" x14ac:dyDescent="0.25">
      <c r="A145" s="8"/>
      <c r="B145" s="54">
        <v>44831</v>
      </c>
      <c r="C145" s="55">
        <v>90</v>
      </c>
      <c r="D145" s="53" t="s">
        <v>271</v>
      </c>
      <c r="E145" s="75" t="s">
        <v>268</v>
      </c>
      <c r="F145" s="76"/>
      <c r="G145" s="77"/>
      <c r="H145" s="52"/>
      <c r="I145" s="52">
        <v>1200</v>
      </c>
    </row>
    <row r="146" spans="1:11" ht="18" customHeight="1" x14ac:dyDescent="0.25">
      <c r="A146" s="8"/>
      <c r="B146" s="54">
        <v>44831</v>
      </c>
      <c r="C146" s="55">
        <v>90</v>
      </c>
      <c r="D146" s="53" t="s">
        <v>271</v>
      </c>
      <c r="E146" s="74" t="s">
        <v>269</v>
      </c>
      <c r="F146" s="74"/>
      <c r="G146" s="74"/>
      <c r="H146" s="52"/>
      <c r="I146" s="52">
        <v>1160</v>
      </c>
    </row>
    <row r="147" spans="1:11" ht="18" customHeight="1" x14ac:dyDescent="0.25">
      <c r="A147" s="8"/>
      <c r="B147" s="54">
        <v>44834</v>
      </c>
      <c r="C147" s="55">
        <v>50</v>
      </c>
      <c r="D147" s="53" t="s">
        <v>272</v>
      </c>
      <c r="E147" s="75" t="s">
        <v>270</v>
      </c>
      <c r="F147" s="76"/>
      <c r="G147" s="77"/>
      <c r="H147" s="62">
        <v>1320</v>
      </c>
      <c r="I147" s="68"/>
    </row>
    <row r="148" spans="1:11" ht="18" customHeight="1" x14ac:dyDescent="0.25">
      <c r="A148" s="8"/>
      <c r="B148" s="54">
        <v>44834</v>
      </c>
      <c r="C148" s="55">
        <v>50</v>
      </c>
      <c r="D148" s="53" t="s">
        <v>272</v>
      </c>
      <c r="E148" s="74" t="s">
        <v>269</v>
      </c>
      <c r="F148" s="74"/>
      <c r="G148" s="74"/>
      <c r="H148" s="52">
        <v>1160</v>
      </c>
      <c r="I148" s="57"/>
    </row>
    <row r="149" spans="1:11" x14ac:dyDescent="0.25">
      <c r="A149" s="8"/>
    </row>
    <row r="150" spans="1:11" x14ac:dyDescent="0.25">
      <c r="A150" s="8" t="s">
        <v>19</v>
      </c>
      <c r="B150" s="2" t="s">
        <v>148</v>
      </c>
    </row>
    <row r="151" spans="1:11" x14ac:dyDescent="0.25">
      <c r="A151" s="8"/>
      <c r="B151" s="2" t="s">
        <v>273</v>
      </c>
    </row>
    <row r="152" spans="1:11" x14ac:dyDescent="0.25">
      <c r="A152" s="8"/>
      <c r="B152" s="2" t="s">
        <v>274</v>
      </c>
    </row>
    <row r="153" spans="1:11" x14ac:dyDescent="0.25">
      <c r="A153" s="8"/>
    </row>
    <row r="154" spans="1:11" x14ac:dyDescent="0.25">
      <c r="A154" s="8" t="s">
        <v>129</v>
      </c>
      <c r="B154" s="2" t="s">
        <v>181</v>
      </c>
    </row>
    <row r="155" spans="1:11" ht="15.6" x14ac:dyDescent="0.25">
      <c r="A155" s="8"/>
      <c r="B155" s="80" t="s">
        <v>316</v>
      </c>
      <c r="C155" s="81"/>
      <c r="D155" s="81"/>
      <c r="E155" s="81"/>
      <c r="F155" s="81"/>
      <c r="G155" s="81"/>
      <c r="H155" s="81"/>
      <c r="I155" s="81"/>
      <c r="J155" s="81"/>
      <c r="K155" s="6" t="s">
        <v>317</v>
      </c>
    </row>
    <row r="156" spans="1:11" ht="30" x14ac:dyDescent="0.25">
      <c r="A156" s="8"/>
      <c r="B156" s="73" t="s">
        <v>14</v>
      </c>
      <c r="C156" s="73" t="s">
        <v>0</v>
      </c>
      <c r="D156" s="27" t="s">
        <v>22</v>
      </c>
      <c r="E156" s="73" t="s">
        <v>318</v>
      </c>
      <c r="F156" s="73" t="s">
        <v>23</v>
      </c>
      <c r="G156" s="104" t="s">
        <v>7</v>
      </c>
      <c r="H156" s="105"/>
      <c r="I156" s="106"/>
      <c r="J156" s="107" t="s">
        <v>15</v>
      </c>
      <c r="K156" s="108" t="s">
        <v>16</v>
      </c>
    </row>
    <row r="157" spans="1:11" ht="18" customHeight="1" x14ac:dyDescent="0.25">
      <c r="A157" s="8"/>
      <c r="B157" s="54">
        <v>44835</v>
      </c>
      <c r="C157" s="55">
        <v>90</v>
      </c>
      <c r="D157" s="53" t="s">
        <v>277</v>
      </c>
      <c r="E157" s="55">
        <v>3000</v>
      </c>
      <c r="F157" s="53">
        <v>30021</v>
      </c>
      <c r="G157" s="74" t="s">
        <v>275</v>
      </c>
      <c r="H157" s="74"/>
      <c r="I157" s="74"/>
      <c r="J157" s="52">
        <v>120</v>
      </c>
      <c r="K157" s="52"/>
    </row>
    <row r="158" spans="1:11" ht="18" customHeight="1" x14ac:dyDescent="0.25">
      <c r="A158" s="8"/>
      <c r="B158" s="54">
        <v>44835</v>
      </c>
      <c r="C158" s="55">
        <v>90</v>
      </c>
      <c r="D158" s="53" t="s">
        <v>277</v>
      </c>
      <c r="E158" s="55">
        <v>1300</v>
      </c>
      <c r="F158" s="53"/>
      <c r="G158" s="75" t="s">
        <v>276</v>
      </c>
      <c r="H158" s="76"/>
      <c r="I158" s="77"/>
      <c r="J158" s="52"/>
      <c r="K158" s="52">
        <v>120</v>
      </c>
    </row>
    <row r="159" spans="1:11" x14ac:dyDescent="0.25">
      <c r="A159" s="8"/>
    </row>
    <row r="160" spans="1:11" x14ac:dyDescent="0.25">
      <c r="A160" s="8" t="s">
        <v>149</v>
      </c>
      <c r="B160" s="2" t="s">
        <v>165</v>
      </c>
    </row>
    <row r="161" spans="1:11" x14ac:dyDescent="0.25">
      <c r="A161" s="8"/>
      <c r="B161" s="90" t="s">
        <v>166</v>
      </c>
      <c r="C161" s="91"/>
      <c r="D161" s="91"/>
      <c r="E161" s="91"/>
      <c r="F161" s="91"/>
      <c r="G161" s="91"/>
      <c r="H161" s="91"/>
      <c r="I161" s="29" t="s">
        <v>147</v>
      </c>
    </row>
    <row r="162" spans="1:11" ht="31.2" x14ac:dyDescent="0.25">
      <c r="A162" s="8"/>
      <c r="B162" s="30" t="s">
        <v>14</v>
      </c>
      <c r="C162" s="31" t="s">
        <v>0</v>
      </c>
      <c r="D162" s="32" t="s">
        <v>22</v>
      </c>
      <c r="E162" s="92" t="s">
        <v>7</v>
      </c>
      <c r="F162" s="93"/>
      <c r="G162" s="94"/>
      <c r="H162" s="30" t="s">
        <v>15</v>
      </c>
      <c r="I162" s="30" t="s">
        <v>16</v>
      </c>
    </row>
    <row r="163" spans="1:11" ht="18" customHeight="1" x14ac:dyDescent="0.25">
      <c r="A163" s="8"/>
      <c r="B163" s="54">
        <v>44831</v>
      </c>
      <c r="C163" s="55">
        <v>90</v>
      </c>
      <c r="D163" s="53" t="s">
        <v>271</v>
      </c>
      <c r="E163" s="75" t="s">
        <v>268</v>
      </c>
      <c r="F163" s="76"/>
      <c r="G163" s="77"/>
      <c r="H163" s="52"/>
      <c r="I163" s="52">
        <v>1200</v>
      </c>
    </row>
    <row r="164" spans="1:11" ht="18" customHeight="1" x14ac:dyDescent="0.25">
      <c r="A164" s="8"/>
      <c r="B164" s="54">
        <v>44831</v>
      </c>
      <c r="C164" s="55">
        <v>90</v>
      </c>
      <c r="D164" s="53" t="s">
        <v>271</v>
      </c>
      <c r="E164" s="74" t="s">
        <v>269</v>
      </c>
      <c r="F164" s="74"/>
      <c r="G164" s="74"/>
      <c r="H164" s="52"/>
      <c r="I164" s="52">
        <v>1160</v>
      </c>
    </row>
    <row r="165" spans="1:11" ht="18" customHeight="1" x14ac:dyDescent="0.25">
      <c r="A165" s="8"/>
      <c r="B165" s="54">
        <v>44834</v>
      </c>
      <c r="C165" s="55">
        <v>50</v>
      </c>
      <c r="D165" s="53" t="s">
        <v>272</v>
      </c>
      <c r="E165" s="75" t="s">
        <v>270</v>
      </c>
      <c r="F165" s="76"/>
      <c r="G165" s="77"/>
      <c r="H165" s="62">
        <v>1320</v>
      </c>
      <c r="I165" s="68"/>
    </row>
    <row r="166" spans="1:11" ht="18" customHeight="1" x14ac:dyDescent="0.25">
      <c r="A166" s="8"/>
      <c r="B166" s="64">
        <v>44834</v>
      </c>
      <c r="C166" s="65">
        <v>50</v>
      </c>
      <c r="D166" s="61" t="s">
        <v>272</v>
      </c>
      <c r="E166" s="74" t="s">
        <v>269</v>
      </c>
      <c r="F166" s="74"/>
      <c r="G166" s="74"/>
      <c r="H166" s="52">
        <v>1160</v>
      </c>
      <c r="I166" s="57"/>
    </row>
    <row r="167" spans="1:11" ht="18" customHeight="1" x14ac:dyDescent="0.25">
      <c r="A167" s="8"/>
      <c r="B167" s="54">
        <v>44835</v>
      </c>
      <c r="C167" s="55">
        <v>90</v>
      </c>
      <c r="D167" s="53" t="s">
        <v>277</v>
      </c>
      <c r="E167" s="75" t="s">
        <v>276</v>
      </c>
      <c r="F167" s="76"/>
      <c r="G167" s="77"/>
      <c r="H167" s="59"/>
      <c r="I167" s="60">
        <v>120</v>
      </c>
    </row>
    <row r="168" spans="1:11" x14ac:dyDescent="0.25">
      <c r="A168" s="8"/>
    </row>
    <row r="169" spans="1:11" x14ac:dyDescent="0.25">
      <c r="A169" s="8"/>
    </row>
    <row r="170" spans="1:11" ht="15.6" x14ac:dyDescent="0.25">
      <c r="A170" s="8"/>
      <c r="B170" s="1" t="s">
        <v>182</v>
      </c>
    </row>
    <row r="171" spans="1:11" x14ac:dyDescent="0.25">
      <c r="A171" s="8" t="s">
        <v>17</v>
      </c>
      <c r="B171" s="2" t="s">
        <v>183</v>
      </c>
    </row>
    <row r="172" spans="1:11" ht="15.6" x14ac:dyDescent="0.25">
      <c r="A172" s="8"/>
      <c r="B172" s="80" t="s">
        <v>316</v>
      </c>
      <c r="C172" s="81"/>
      <c r="D172" s="81"/>
      <c r="E172" s="81"/>
      <c r="F172" s="81"/>
      <c r="G172" s="81"/>
      <c r="H172" s="81"/>
      <c r="I172" s="81"/>
      <c r="J172" s="81"/>
      <c r="K172" s="6" t="s">
        <v>317</v>
      </c>
    </row>
    <row r="173" spans="1:11" ht="30" x14ac:dyDescent="0.25">
      <c r="A173" s="8"/>
      <c r="B173" s="73" t="s">
        <v>14</v>
      </c>
      <c r="C173" s="73" t="s">
        <v>0</v>
      </c>
      <c r="D173" s="27" t="s">
        <v>22</v>
      </c>
      <c r="E173" s="73" t="s">
        <v>318</v>
      </c>
      <c r="F173" s="73" t="s">
        <v>23</v>
      </c>
      <c r="G173" s="104" t="s">
        <v>7</v>
      </c>
      <c r="H173" s="105"/>
      <c r="I173" s="106"/>
      <c r="J173" s="107" t="s">
        <v>15</v>
      </c>
      <c r="K173" s="108" t="s">
        <v>16</v>
      </c>
    </row>
    <row r="174" spans="1:11" ht="18" customHeight="1" x14ac:dyDescent="0.25">
      <c r="A174" s="8"/>
      <c r="B174" s="54">
        <v>44861</v>
      </c>
      <c r="C174" s="55">
        <v>90</v>
      </c>
      <c r="D174" s="53" t="s">
        <v>342</v>
      </c>
      <c r="E174" s="55">
        <v>3000</v>
      </c>
      <c r="F174" s="53">
        <v>30021</v>
      </c>
      <c r="G174" s="74" t="s">
        <v>278</v>
      </c>
      <c r="H174" s="74"/>
      <c r="I174" s="74"/>
      <c r="J174" s="52"/>
      <c r="K174" s="52">
        <v>120</v>
      </c>
    </row>
    <row r="175" spans="1:11" ht="18" customHeight="1" x14ac:dyDescent="0.25">
      <c r="A175" s="8"/>
      <c r="B175" s="54">
        <v>44861</v>
      </c>
      <c r="C175" s="55">
        <v>90</v>
      </c>
      <c r="D175" s="53" t="s">
        <v>342</v>
      </c>
      <c r="E175" s="55">
        <v>3000</v>
      </c>
      <c r="F175" s="53">
        <v>30023</v>
      </c>
      <c r="G175" s="75" t="s">
        <v>279</v>
      </c>
      <c r="H175" s="76"/>
      <c r="I175" s="77"/>
      <c r="J175" s="52"/>
      <c r="K175" s="52">
        <v>58</v>
      </c>
    </row>
    <row r="176" spans="1:11" ht="18" customHeight="1" x14ac:dyDescent="0.25">
      <c r="A176" s="8"/>
      <c r="B176" s="54">
        <v>44861</v>
      </c>
      <c r="C176" s="55">
        <v>90</v>
      </c>
      <c r="D176" s="53" t="s">
        <v>342</v>
      </c>
      <c r="E176" s="55">
        <v>1320</v>
      </c>
      <c r="F176" s="53"/>
      <c r="G176" s="75" t="s">
        <v>280</v>
      </c>
      <c r="H176" s="76"/>
      <c r="I176" s="77"/>
      <c r="J176" s="52">
        <v>120</v>
      </c>
      <c r="K176" s="52"/>
    </row>
    <row r="177" spans="1:11" ht="18" customHeight="1" x14ac:dyDescent="0.25">
      <c r="A177" s="8"/>
      <c r="B177" s="54">
        <v>44861</v>
      </c>
      <c r="C177" s="55">
        <v>90</v>
      </c>
      <c r="D177" s="53" t="s">
        <v>342</v>
      </c>
      <c r="E177" s="55">
        <v>1320</v>
      </c>
      <c r="F177" s="53"/>
      <c r="G177" s="74" t="s">
        <v>281</v>
      </c>
      <c r="H177" s="74"/>
      <c r="I177" s="74"/>
      <c r="J177" s="52">
        <v>58</v>
      </c>
      <c r="K177" s="52"/>
    </row>
    <row r="178" spans="1:11" x14ac:dyDescent="0.25">
      <c r="A178" s="8"/>
    </row>
    <row r="179" spans="1:11" x14ac:dyDescent="0.25">
      <c r="A179" s="8" t="s">
        <v>21</v>
      </c>
      <c r="B179" s="2" t="s">
        <v>184</v>
      </c>
    </row>
    <row r="180" spans="1:11" ht="15.6" x14ac:dyDescent="0.25">
      <c r="A180" s="8"/>
      <c r="B180" s="80" t="s">
        <v>316</v>
      </c>
      <c r="C180" s="81"/>
      <c r="D180" s="81"/>
      <c r="E180" s="81"/>
      <c r="F180" s="81"/>
      <c r="G180" s="81"/>
      <c r="H180" s="81"/>
      <c r="I180" s="81"/>
      <c r="J180" s="81"/>
      <c r="K180" s="6" t="s">
        <v>317</v>
      </c>
    </row>
    <row r="181" spans="1:11" ht="30" x14ac:dyDescent="0.25">
      <c r="A181" s="8"/>
      <c r="B181" s="73" t="s">
        <v>14</v>
      </c>
      <c r="C181" s="73" t="s">
        <v>0</v>
      </c>
      <c r="D181" s="27" t="s">
        <v>22</v>
      </c>
      <c r="E181" s="73" t="s">
        <v>318</v>
      </c>
      <c r="F181" s="73" t="s">
        <v>23</v>
      </c>
      <c r="G181" s="104" t="s">
        <v>7</v>
      </c>
      <c r="H181" s="105"/>
      <c r="I181" s="106"/>
      <c r="J181" s="107" t="s">
        <v>15</v>
      </c>
      <c r="K181" s="108" t="s">
        <v>16</v>
      </c>
    </row>
    <row r="182" spans="1:11" ht="18" customHeight="1" x14ac:dyDescent="0.25">
      <c r="A182" s="8"/>
      <c r="B182" s="54">
        <v>44864</v>
      </c>
      <c r="C182" s="55">
        <v>50</v>
      </c>
      <c r="D182" s="53" t="s">
        <v>343</v>
      </c>
      <c r="E182" s="55">
        <v>1320</v>
      </c>
      <c r="F182" s="53"/>
      <c r="G182" s="75" t="s">
        <v>280</v>
      </c>
      <c r="H182" s="76"/>
      <c r="I182" s="77"/>
      <c r="J182" s="52"/>
      <c r="K182" s="52">
        <v>120</v>
      </c>
    </row>
    <row r="183" spans="1:11" ht="18" customHeight="1" x14ac:dyDescent="0.25">
      <c r="A183" s="8"/>
      <c r="B183" s="54">
        <v>44864</v>
      </c>
      <c r="C183" s="55">
        <v>50</v>
      </c>
      <c r="D183" s="53" t="s">
        <v>343</v>
      </c>
      <c r="E183" s="55">
        <v>1320</v>
      </c>
      <c r="F183" s="53"/>
      <c r="G183" s="74" t="s">
        <v>281</v>
      </c>
      <c r="H183" s="74"/>
      <c r="I183" s="74"/>
      <c r="J183" s="52"/>
      <c r="K183" s="52">
        <v>58</v>
      </c>
    </row>
    <row r="184" spans="1:11" ht="18" customHeight="1" x14ac:dyDescent="0.25">
      <c r="A184" s="8"/>
      <c r="B184" s="54">
        <v>44864</v>
      </c>
      <c r="C184" s="55">
        <v>50</v>
      </c>
      <c r="D184" s="53" t="s">
        <v>343</v>
      </c>
      <c r="E184" s="55">
        <v>1600</v>
      </c>
      <c r="F184" s="53"/>
      <c r="G184" s="75" t="s">
        <v>251</v>
      </c>
      <c r="H184" s="76"/>
      <c r="I184" s="77"/>
      <c r="J184" s="52"/>
      <c r="K184" s="52">
        <v>37.700000000000003</v>
      </c>
    </row>
    <row r="185" spans="1:11" ht="18" customHeight="1" x14ac:dyDescent="0.25">
      <c r="A185" s="8"/>
      <c r="B185" s="54">
        <v>44864</v>
      </c>
      <c r="C185" s="55">
        <v>50</v>
      </c>
      <c r="D185" s="53" t="s">
        <v>343</v>
      </c>
      <c r="E185" s="65">
        <v>1400</v>
      </c>
      <c r="F185" s="61">
        <v>14026</v>
      </c>
      <c r="G185" s="96">
        <v>37025</v>
      </c>
      <c r="H185" s="96"/>
      <c r="I185" s="96"/>
      <c r="J185" s="62">
        <v>217.2</v>
      </c>
      <c r="K185" s="62"/>
    </row>
    <row r="186" spans="1:11" ht="18" customHeight="1" x14ac:dyDescent="0.25">
      <c r="A186" s="8"/>
      <c r="B186" s="54">
        <v>44864</v>
      </c>
      <c r="C186" s="55">
        <v>50</v>
      </c>
      <c r="D186" s="53" t="s">
        <v>343</v>
      </c>
      <c r="E186" s="43">
        <v>3300</v>
      </c>
      <c r="F186" s="43"/>
      <c r="G186" s="95" t="s">
        <v>251</v>
      </c>
      <c r="H186" s="95"/>
      <c r="I186" s="95"/>
      <c r="J186" s="52"/>
      <c r="K186" s="52">
        <v>1.5</v>
      </c>
    </row>
    <row r="187" spans="1:11" x14ac:dyDescent="0.25">
      <c r="A187" s="8"/>
      <c r="B187" s="21"/>
      <c r="C187" s="22"/>
      <c r="D187" s="22"/>
      <c r="E187" s="22"/>
      <c r="F187" s="22"/>
      <c r="G187" s="42"/>
      <c r="H187" s="42"/>
      <c r="I187" s="42"/>
      <c r="J187" s="24"/>
      <c r="K187" s="24"/>
    </row>
  </sheetData>
  <mergeCells count="106">
    <mergeCell ref="B29:J29"/>
    <mergeCell ref="G30:I30"/>
    <mergeCell ref="D15:E15"/>
    <mergeCell ref="H17:I17"/>
    <mergeCell ref="H18:I18"/>
    <mergeCell ref="H19:I19"/>
    <mergeCell ref="B4:J4"/>
    <mergeCell ref="G5:I5"/>
    <mergeCell ref="G6:I6"/>
    <mergeCell ref="G7:I7"/>
    <mergeCell ref="B85:J85"/>
    <mergeCell ref="G86:I86"/>
    <mergeCell ref="G87:I87"/>
    <mergeCell ref="G88:I88"/>
    <mergeCell ref="G89:I89"/>
    <mergeCell ref="E62:G62"/>
    <mergeCell ref="D72:E72"/>
    <mergeCell ref="H74:I74"/>
    <mergeCell ref="H75:I75"/>
    <mergeCell ref="H76:I76"/>
    <mergeCell ref="E97:G97"/>
    <mergeCell ref="E98:G98"/>
    <mergeCell ref="E99:G99"/>
    <mergeCell ref="H105:I105"/>
    <mergeCell ref="E110:F110"/>
    <mergeCell ref="G90:I90"/>
    <mergeCell ref="B93:H93"/>
    <mergeCell ref="E94:G94"/>
    <mergeCell ref="E95:G95"/>
    <mergeCell ref="E96:G96"/>
    <mergeCell ref="G130:I130"/>
    <mergeCell ref="G131:I131"/>
    <mergeCell ref="B134:J134"/>
    <mergeCell ref="G119:I119"/>
    <mergeCell ref="G120:I120"/>
    <mergeCell ref="G121:I121"/>
    <mergeCell ref="B126:J126"/>
    <mergeCell ref="E111:F111"/>
    <mergeCell ref="E112:F112"/>
    <mergeCell ref="B116:J116"/>
    <mergeCell ref="G118:I118"/>
    <mergeCell ref="E147:G147"/>
    <mergeCell ref="E148:G148"/>
    <mergeCell ref="B155:J155"/>
    <mergeCell ref="G156:I156"/>
    <mergeCell ref="G157:I157"/>
    <mergeCell ref="G140:I140"/>
    <mergeCell ref="B143:H143"/>
    <mergeCell ref="E144:G144"/>
    <mergeCell ref="E145:G145"/>
    <mergeCell ref="E146:G146"/>
    <mergeCell ref="E165:G165"/>
    <mergeCell ref="E166:G166"/>
    <mergeCell ref="E167:G167"/>
    <mergeCell ref="B172:J172"/>
    <mergeCell ref="G173:I173"/>
    <mergeCell ref="G158:I158"/>
    <mergeCell ref="B161:H161"/>
    <mergeCell ref="E162:G162"/>
    <mergeCell ref="E163:G163"/>
    <mergeCell ref="E164:G164"/>
    <mergeCell ref="G186:I186"/>
    <mergeCell ref="G182:I182"/>
    <mergeCell ref="G183:I183"/>
    <mergeCell ref="G184:I184"/>
    <mergeCell ref="G185:I185"/>
    <mergeCell ref="G174:I174"/>
    <mergeCell ref="G175:I175"/>
    <mergeCell ref="G176:I176"/>
    <mergeCell ref="B180:J180"/>
    <mergeCell ref="G9:I9"/>
    <mergeCell ref="B57:H57"/>
    <mergeCell ref="E58:G58"/>
    <mergeCell ref="E59:G59"/>
    <mergeCell ref="E60:G60"/>
    <mergeCell ref="E61:G61"/>
    <mergeCell ref="G50:I50"/>
    <mergeCell ref="G127:I127"/>
    <mergeCell ref="G128:I128"/>
    <mergeCell ref="G135:I135"/>
    <mergeCell ref="G136:I136"/>
    <mergeCell ref="G137:I137"/>
    <mergeCell ref="G138:I138"/>
    <mergeCell ref="G139:I139"/>
    <mergeCell ref="G129:I129"/>
    <mergeCell ref="G8:I8"/>
    <mergeCell ref="G32:I32"/>
    <mergeCell ref="G31:I31"/>
    <mergeCell ref="G33:I33"/>
    <mergeCell ref="G34:I34"/>
    <mergeCell ref="G41:I41"/>
    <mergeCell ref="G35:I35"/>
    <mergeCell ref="G42:I42"/>
    <mergeCell ref="G43:I43"/>
    <mergeCell ref="G45:I45"/>
    <mergeCell ref="B40:J40"/>
    <mergeCell ref="G44:I44"/>
    <mergeCell ref="G51:I51"/>
    <mergeCell ref="G52:I52"/>
    <mergeCell ref="G53:I53"/>
    <mergeCell ref="G54:I54"/>
    <mergeCell ref="B48:J48"/>
    <mergeCell ref="G49:I49"/>
    <mergeCell ref="G117:I117"/>
    <mergeCell ref="G177:I177"/>
    <mergeCell ref="G181:I18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0ACD-0E8E-4686-8DC0-F9C84EFA83C8}">
  <dimension ref="A1:K62"/>
  <sheetViews>
    <sheetView showGridLines="0" workbookViewId="0"/>
  </sheetViews>
  <sheetFormatPr defaultRowHeight="15" x14ac:dyDescent="0.25"/>
  <cols>
    <col min="1" max="1" width="2.88671875" style="8" customWidth="1"/>
    <col min="2" max="2" width="13.5546875" style="8" customWidth="1"/>
    <col min="3" max="4" width="12.6640625" style="8" customWidth="1"/>
    <col min="5" max="5" width="17.44140625" style="8" customWidth="1"/>
    <col min="6" max="6" width="13" style="8" customWidth="1"/>
    <col min="7" max="7" width="11.44140625" style="8" customWidth="1"/>
    <col min="8" max="8" width="11" style="8" customWidth="1"/>
    <col min="9" max="9" width="12.44140625" style="8" customWidth="1"/>
    <col min="10" max="10" width="12.5546875" style="8" customWidth="1"/>
    <col min="11" max="11" width="13" style="8" customWidth="1"/>
    <col min="12" max="12" width="10.77734375" style="8" customWidth="1"/>
    <col min="13" max="13" width="2.44140625" style="8" customWidth="1"/>
    <col min="14" max="16384" width="8.88671875" style="8"/>
  </cols>
  <sheetData>
    <row r="1" spans="1:11" x14ac:dyDescent="0.25">
      <c r="B1" s="21"/>
      <c r="C1" s="22"/>
      <c r="D1" s="22"/>
      <c r="E1" s="22"/>
      <c r="F1" s="22"/>
      <c r="G1" s="42"/>
      <c r="H1" s="42"/>
      <c r="I1" s="42"/>
      <c r="J1" s="24"/>
      <c r="K1" s="24"/>
    </row>
    <row r="2" spans="1:11" ht="15.6" x14ac:dyDescent="0.25">
      <c r="B2" s="1" t="s">
        <v>185</v>
      </c>
      <c r="C2" s="22"/>
      <c r="D2" s="22"/>
      <c r="E2" s="22"/>
      <c r="F2" s="22"/>
      <c r="G2" s="42"/>
      <c r="H2" s="42"/>
      <c r="I2" s="42"/>
      <c r="J2" s="24"/>
      <c r="K2" s="24"/>
    </row>
    <row r="3" spans="1:11" x14ac:dyDescent="0.25">
      <c r="A3" s="8" t="s">
        <v>17</v>
      </c>
      <c r="B3" s="2" t="s">
        <v>186</v>
      </c>
      <c r="C3" s="22"/>
      <c r="D3" s="22"/>
      <c r="E3" s="22"/>
      <c r="F3" s="22"/>
      <c r="G3" s="42"/>
      <c r="H3" s="42"/>
      <c r="I3" s="42"/>
      <c r="J3" s="24"/>
      <c r="K3" s="24"/>
    </row>
    <row r="4" spans="1:11" ht="15.6" x14ac:dyDescent="0.25">
      <c r="B4" s="80" t="s">
        <v>316</v>
      </c>
      <c r="C4" s="81"/>
      <c r="D4" s="81"/>
      <c r="E4" s="81"/>
      <c r="F4" s="81"/>
      <c r="G4" s="81"/>
      <c r="H4" s="81"/>
      <c r="I4" s="81"/>
      <c r="J4" s="81"/>
      <c r="K4" s="6" t="s">
        <v>317</v>
      </c>
    </row>
    <row r="5" spans="1:11" ht="29.4" customHeight="1" x14ac:dyDescent="0.25">
      <c r="B5" s="73" t="s">
        <v>14</v>
      </c>
      <c r="C5" s="73" t="s">
        <v>0</v>
      </c>
      <c r="D5" s="27" t="s">
        <v>22</v>
      </c>
      <c r="E5" s="73" t="s">
        <v>318</v>
      </c>
      <c r="F5" s="73" t="s">
        <v>23</v>
      </c>
      <c r="G5" s="104" t="s">
        <v>7</v>
      </c>
      <c r="H5" s="105"/>
      <c r="I5" s="106"/>
      <c r="J5" s="107" t="s">
        <v>15</v>
      </c>
      <c r="K5" s="108" t="s">
        <v>16</v>
      </c>
    </row>
    <row r="6" spans="1:11" ht="18" customHeight="1" x14ac:dyDescent="0.25">
      <c r="B6" s="54">
        <v>44743</v>
      </c>
      <c r="C6" s="55">
        <v>50</v>
      </c>
      <c r="D6" s="53" t="s">
        <v>323</v>
      </c>
      <c r="E6" s="55">
        <v>3100</v>
      </c>
      <c r="F6" s="53"/>
      <c r="G6" s="75" t="s">
        <v>282</v>
      </c>
      <c r="H6" s="76"/>
      <c r="I6" s="77"/>
      <c r="J6" s="52">
        <v>560</v>
      </c>
      <c r="K6" s="52"/>
    </row>
    <row r="7" spans="1:11" ht="18" customHeight="1" x14ac:dyDescent="0.25">
      <c r="B7" s="54">
        <v>44743</v>
      </c>
      <c r="C7" s="55">
        <v>50</v>
      </c>
      <c r="D7" s="53" t="s">
        <v>323</v>
      </c>
      <c r="E7" s="55">
        <v>1600</v>
      </c>
      <c r="F7" s="53"/>
      <c r="G7" s="75" t="s">
        <v>283</v>
      </c>
      <c r="H7" s="76"/>
      <c r="I7" s="77"/>
      <c r="J7" s="52">
        <v>117.6</v>
      </c>
      <c r="K7" s="52"/>
    </row>
    <row r="8" spans="1:11" ht="18" customHeight="1" x14ac:dyDescent="0.25">
      <c r="B8" s="54">
        <v>44743</v>
      </c>
      <c r="C8" s="55">
        <v>50</v>
      </c>
      <c r="D8" s="53" t="s">
        <v>323</v>
      </c>
      <c r="E8" s="55">
        <v>1400</v>
      </c>
      <c r="F8" s="53">
        <v>14053</v>
      </c>
      <c r="G8" s="95">
        <v>22123</v>
      </c>
      <c r="H8" s="95"/>
      <c r="I8" s="95"/>
      <c r="J8" s="52"/>
      <c r="K8" s="52">
        <v>677.6</v>
      </c>
    </row>
    <row r="9" spans="1:11" ht="18" customHeight="1" x14ac:dyDescent="0.25"/>
    <row r="10" spans="1:11" ht="18" customHeight="1" x14ac:dyDescent="0.25">
      <c r="A10" s="8" t="s">
        <v>21</v>
      </c>
      <c r="B10" s="2" t="s">
        <v>179</v>
      </c>
    </row>
    <row r="11" spans="1:11" ht="18" customHeight="1" x14ac:dyDescent="0.25">
      <c r="B11" s="80" t="s">
        <v>316</v>
      </c>
      <c r="C11" s="81"/>
      <c r="D11" s="81"/>
      <c r="E11" s="81"/>
      <c r="F11" s="81"/>
      <c r="G11" s="81"/>
      <c r="H11" s="81"/>
      <c r="I11" s="81"/>
      <c r="J11" s="81"/>
      <c r="K11" s="6" t="s">
        <v>317</v>
      </c>
    </row>
    <row r="12" spans="1:11" ht="18" customHeight="1" x14ac:dyDescent="0.25">
      <c r="B12" s="73" t="s">
        <v>14</v>
      </c>
      <c r="C12" s="73" t="s">
        <v>0</v>
      </c>
      <c r="D12" s="27" t="s">
        <v>22</v>
      </c>
      <c r="E12" s="73" t="s">
        <v>318</v>
      </c>
      <c r="F12" s="73" t="s">
        <v>23</v>
      </c>
      <c r="G12" s="104" t="s">
        <v>7</v>
      </c>
      <c r="H12" s="105"/>
      <c r="I12" s="106"/>
      <c r="J12" s="107" t="s">
        <v>15</v>
      </c>
      <c r="K12" s="108" t="s">
        <v>16</v>
      </c>
    </row>
    <row r="13" spans="1:11" ht="18" customHeight="1" x14ac:dyDescent="0.25">
      <c r="B13" s="54">
        <v>44745</v>
      </c>
      <c r="C13" s="55">
        <v>90</v>
      </c>
      <c r="D13" s="53" t="s">
        <v>271</v>
      </c>
      <c r="E13" s="55">
        <v>3000</v>
      </c>
      <c r="F13" s="53">
        <v>30031</v>
      </c>
      <c r="G13" s="75" t="s">
        <v>284</v>
      </c>
      <c r="H13" s="76"/>
      <c r="I13" s="77"/>
      <c r="J13" s="52">
        <v>600</v>
      </c>
      <c r="K13" s="52"/>
    </row>
    <row r="14" spans="1:11" ht="18" customHeight="1" x14ac:dyDescent="0.25">
      <c r="B14" s="54">
        <v>44745</v>
      </c>
      <c r="C14" s="55">
        <v>90</v>
      </c>
      <c r="D14" s="53" t="s">
        <v>271</v>
      </c>
      <c r="E14" s="55">
        <v>3100</v>
      </c>
      <c r="F14" s="53"/>
      <c r="G14" s="75" t="s">
        <v>282</v>
      </c>
      <c r="H14" s="76"/>
      <c r="I14" s="77"/>
      <c r="J14" s="52"/>
      <c r="K14" s="52">
        <v>560</v>
      </c>
    </row>
    <row r="15" spans="1:11" x14ac:dyDescent="0.25">
      <c r="B15" s="54">
        <v>44745</v>
      </c>
      <c r="C15" s="55">
        <v>90</v>
      </c>
      <c r="D15" s="53" t="s">
        <v>271</v>
      </c>
      <c r="E15" s="55">
        <v>3300</v>
      </c>
      <c r="F15" s="53"/>
      <c r="G15" s="95" t="s">
        <v>285</v>
      </c>
      <c r="H15" s="95"/>
      <c r="I15" s="95"/>
      <c r="J15" s="52"/>
      <c r="K15" s="52">
        <v>40</v>
      </c>
    </row>
    <row r="16" spans="1:11" ht="15" customHeight="1" x14ac:dyDescent="0.25">
      <c r="B16" s="21"/>
      <c r="C16" s="22"/>
      <c r="D16" s="22"/>
      <c r="E16" s="22"/>
      <c r="F16" s="22"/>
      <c r="G16" s="42"/>
      <c r="H16" s="42"/>
      <c r="I16" s="42"/>
      <c r="J16" s="24"/>
      <c r="K16" s="24"/>
    </row>
    <row r="17" spans="1:11" ht="18" customHeight="1" x14ac:dyDescent="0.25">
      <c r="A17" s="8" t="s">
        <v>18</v>
      </c>
      <c r="B17" s="2" t="s">
        <v>344</v>
      </c>
    </row>
    <row r="18" spans="1:11" ht="18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8" customHeight="1" x14ac:dyDescent="0.25">
      <c r="A19" s="3"/>
      <c r="B19" s="5" t="s">
        <v>119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8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6" customHeight="1" x14ac:dyDescent="0.25">
      <c r="A21" s="3"/>
      <c r="B21" s="15" t="s">
        <v>6</v>
      </c>
      <c r="C21" s="43">
        <v>14099</v>
      </c>
      <c r="D21" s="78" t="s">
        <v>287</v>
      </c>
      <c r="E21" s="78"/>
      <c r="F21" s="3"/>
      <c r="G21" s="3"/>
      <c r="H21" s="3"/>
      <c r="I21" s="3"/>
      <c r="J21" s="3"/>
      <c r="K21" s="3"/>
    </row>
    <row r="22" spans="1:11" ht="10.8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9.2" customHeight="1" x14ac:dyDescent="0.25">
      <c r="A23" s="3"/>
      <c r="B23" s="15" t="s">
        <v>0</v>
      </c>
      <c r="C23" s="16">
        <v>50</v>
      </c>
      <c r="D23" s="4"/>
      <c r="E23" s="15" t="s">
        <v>9</v>
      </c>
      <c r="F23" s="16" t="s">
        <v>322</v>
      </c>
      <c r="G23" s="17"/>
      <c r="H23" s="79" t="s">
        <v>10</v>
      </c>
      <c r="I23" s="79"/>
      <c r="J23" s="16" t="s">
        <v>345</v>
      </c>
      <c r="K23" s="3"/>
    </row>
    <row r="24" spans="1:11" ht="18" customHeight="1" x14ac:dyDescent="0.25">
      <c r="A24" s="3"/>
      <c r="B24" s="15" t="s">
        <v>7</v>
      </c>
      <c r="C24" s="44" t="s">
        <v>346</v>
      </c>
      <c r="D24" s="4"/>
      <c r="E24" s="15" t="s">
        <v>24</v>
      </c>
      <c r="F24" s="46" t="s">
        <v>202</v>
      </c>
      <c r="G24" s="4"/>
      <c r="H24" s="79" t="s">
        <v>1</v>
      </c>
      <c r="I24" s="79"/>
      <c r="J24" s="45">
        <v>44745</v>
      </c>
      <c r="K24" s="3"/>
    </row>
    <row r="25" spans="1:11" ht="18" customHeight="1" x14ac:dyDescent="0.25">
      <c r="A25" s="3"/>
      <c r="B25" s="15" t="s">
        <v>8</v>
      </c>
      <c r="C25" s="45">
        <v>44776</v>
      </c>
      <c r="D25" s="18"/>
      <c r="E25" s="15" t="s">
        <v>5</v>
      </c>
      <c r="F25" s="47">
        <v>22523</v>
      </c>
      <c r="G25" s="19"/>
      <c r="H25" s="79" t="s">
        <v>11</v>
      </c>
      <c r="I25" s="79"/>
      <c r="J25" s="48">
        <f>I30+J30</f>
        <v>43.56</v>
      </c>
      <c r="K25" s="3" t="s">
        <v>12</v>
      </c>
    </row>
    <row r="26" spans="1:11" ht="18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8" customHeight="1" x14ac:dyDescent="0.25">
      <c r="A27" s="3"/>
      <c r="B27" s="20" t="s">
        <v>13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7.2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s="2" customFormat="1" ht="31.8" customHeight="1" x14ac:dyDescent="0.3">
      <c r="A29" s="4"/>
      <c r="B29" s="28" t="s">
        <v>2</v>
      </c>
      <c r="C29" s="112" t="s">
        <v>7</v>
      </c>
      <c r="D29" s="113"/>
      <c r="E29" s="114"/>
      <c r="F29" s="28" t="s">
        <v>3</v>
      </c>
      <c r="G29" s="28" t="s">
        <v>20</v>
      </c>
      <c r="H29" s="28" t="s">
        <v>138</v>
      </c>
      <c r="I29" s="28" t="s">
        <v>11</v>
      </c>
      <c r="J29" s="28" t="s">
        <v>4</v>
      </c>
      <c r="K29" s="4"/>
    </row>
    <row r="30" spans="1:11" ht="18" customHeight="1" x14ac:dyDescent="0.25">
      <c r="A30" s="3"/>
      <c r="B30" s="49">
        <v>3300</v>
      </c>
      <c r="C30" s="101" t="s">
        <v>347</v>
      </c>
      <c r="D30" s="102"/>
      <c r="E30" s="103"/>
      <c r="F30" s="49">
        <v>1</v>
      </c>
      <c r="G30" s="51">
        <v>0.21</v>
      </c>
      <c r="H30" s="51" t="s">
        <v>203</v>
      </c>
      <c r="I30" s="50">
        <v>36</v>
      </c>
      <c r="J30" s="50">
        <f>G30*I30</f>
        <v>7.56</v>
      </c>
      <c r="K30" s="3"/>
    </row>
    <row r="31" spans="1:11" ht="10.8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0.8" customHeight="1" x14ac:dyDescent="0.25"/>
    <row r="33" spans="1:11" x14ac:dyDescent="0.25">
      <c r="A33" s="8" t="s">
        <v>19</v>
      </c>
      <c r="B33" s="2" t="s">
        <v>187</v>
      </c>
    </row>
    <row r="34" spans="1:11" ht="18" customHeight="1" x14ac:dyDescent="0.25">
      <c r="B34" s="80" t="s">
        <v>316</v>
      </c>
      <c r="C34" s="81"/>
      <c r="D34" s="81"/>
      <c r="E34" s="81"/>
      <c r="F34" s="81"/>
      <c r="G34" s="81"/>
      <c r="H34" s="81"/>
      <c r="I34" s="81"/>
      <c r="J34" s="81"/>
      <c r="K34" s="6" t="s">
        <v>317</v>
      </c>
    </row>
    <row r="35" spans="1:11" ht="33" customHeight="1" x14ac:dyDescent="0.25">
      <c r="B35" s="73" t="s">
        <v>14</v>
      </c>
      <c r="C35" s="73" t="s">
        <v>0</v>
      </c>
      <c r="D35" s="27" t="s">
        <v>22</v>
      </c>
      <c r="E35" s="73" t="s">
        <v>318</v>
      </c>
      <c r="F35" s="73" t="s">
        <v>23</v>
      </c>
      <c r="G35" s="104" t="s">
        <v>7</v>
      </c>
      <c r="H35" s="105"/>
      <c r="I35" s="106"/>
      <c r="J35" s="107" t="s">
        <v>15</v>
      </c>
      <c r="K35" s="108" t="s">
        <v>16</v>
      </c>
    </row>
    <row r="36" spans="1:11" ht="18" customHeight="1" x14ac:dyDescent="0.25">
      <c r="B36" s="54">
        <v>44015</v>
      </c>
      <c r="C36" s="55">
        <v>50</v>
      </c>
      <c r="D36" s="53" t="s">
        <v>345</v>
      </c>
      <c r="E36" s="55">
        <v>3300</v>
      </c>
      <c r="F36" s="53"/>
      <c r="G36" s="75" t="s">
        <v>286</v>
      </c>
      <c r="H36" s="76"/>
      <c r="I36" s="77"/>
      <c r="J36" s="52">
        <v>36</v>
      </c>
      <c r="K36" s="52"/>
    </row>
    <row r="37" spans="1:11" ht="18" customHeight="1" x14ac:dyDescent="0.25">
      <c r="B37" s="54">
        <v>44015</v>
      </c>
      <c r="C37" s="55">
        <v>50</v>
      </c>
      <c r="D37" s="53" t="s">
        <v>345</v>
      </c>
      <c r="E37" s="65">
        <v>1600</v>
      </c>
      <c r="F37" s="61"/>
      <c r="G37" s="85" t="s">
        <v>287</v>
      </c>
      <c r="H37" s="86"/>
      <c r="I37" s="87"/>
      <c r="J37" s="62">
        <v>7.56</v>
      </c>
      <c r="K37" s="62"/>
    </row>
    <row r="38" spans="1:11" ht="18" customHeight="1" x14ac:dyDescent="0.25">
      <c r="A38" s="2"/>
      <c r="B38" s="54">
        <v>44015</v>
      </c>
      <c r="C38" s="55">
        <v>50</v>
      </c>
      <c r="D38" s="53" t="s">
        <v>345</v>
      </c>
      <c r="E38" s="49">
        <v>1400</v>
      </c>
      <c r="F38" s="49">
        <v>14099</v>
      </c>
      <c r="G38" s="101">
        <v>22523</v>
      </c>
      <c r="H38" s="102"/>
      <c r="I38" s="103"/>
      <c r="J38" s="56"/>
      <c r="K38" s="56">
        <v>43.56</v>
      </c>
    </row>
    <row r="39" spans="1:11" ht="18" customHeight="1" x14ac:dyDescent="0.25"/>
    <row r="40" spans="1:11" ht="18" customHeight="1" x14ac:dyDescent="0.25"/>
    <row r="41" spans="1:11" ht="18" customHeight="1" x14ac:dyDescent="0.25">
      <c r="B41" s="1" t="s">
        <v>188</v>
      </c>
    </row>
    <row r="42" spans="1:11" ht="18" customHeight="1" x14ac:dyDescent="0.25">
      <c r="A42" s="8" t="s">
        <v>17</v>
      </c>
      <c r="B42" s="2" t="s">
        <v>189</v>
      </c>
    </row>
    <row r="43" spans="1:11" ht="18" customHeight="1" x14ac:dyDescent="0.25">
      <c r="B43" s="80" t="s">
        <v>316</v>
      </c>
      <c r="C43" s="81"/>
      <c r="D43" s="81"/>
      <c r="E43" s="81"/>
      <c r="F43" s="81"/>
      <c r="G43" s="81"/>
      <c r="H43" s="81"/>
      <c r="I43" s="81"/>
      <c r="J43" s="81"/>
      <c r="K43" s="6" t="s">
        <v>317</v>
      </c>
    </row>
    <row r="44" spans="1:11" ht="31.2" customHeight="1" x14ac:dyDescent="0.25">
      <c r="B44" s="73" t="s">
        <v>14</v>
      </c>
      <c r="C44" s="73" t="s">
        <v>0</v>
      </c>
      <c r="D44" s="27" t="s">
        <v>22</v>
      </c>
      <c r="E44" s="73" t="s">
        <v>318</v>
      </c>
      <c r="F44" s="73" t="s">
        <v>23</v>
      </c>
      <c r="G44" s="104" t="s">
        <v>7</v>
      </c>
      <c r="H44" s="105"/>
      <c r="I44" s="106"/>
      <c r="J44" s="107" t="s">
        <v>15</v>
      </c>
      <c r="K44" s="108" t="s">
        <v>16</v>
      </c>
    </row>
    <row r="45" spans="1:11" ht="18" customHeight="1" x14ac:dyDescent="0.25">
      <c r="B45" s="64">
        <v>44750</v>
      </c>
      <c r="C45" s="65">
        <v>90</v>
      </c>
      <c r="D45" s="61" t="s">
        <v>348</v>
      </c>
      <c r="E45" s="65">
        <v>3000</v>
      </c>
      <c r="F45" s="61">
        <v>30041</v>
      </c>
      <c r="G45" s="85" t="s">
        <v>288</v>
      </c>
      <c r="H45" s="86"/>
      <c r="I45" s="87"/>
      <c r="J45" s="62">
        <v>3150</v>
      </c>
      <c r="K45" s="62"/>
    </row>
    <row r="46" spans="1:11" ht="18" customHeight="1" x14ac:dyDescent="0.25">
      <c r="B46" s="109">
        <v>44750</v>
      </c>
      <c r="C46" s="43">
        <v>90</v>
      </c>
      <c r="D46" s="43" t="s">
        <v>348</v>
      </c>
      <c r="E46" s="43">
        <v>1300</v>
      </c>
      <c r="F46" s="43"/>
      <c r="G46" s="95" t="s">
        <v>289</v>
      </c>
      <c r="H46" s="95"/>
      <c r="I46" s="95"/>
      <c r="J46" s="52"/>
      <c r="K46" s="52">
        <v>3150</v>
      </c>
    </row>
    <row r="47" spans="1:11" ht="18" customHeight="1" x14ac:dyDescent="0.25"/>
    <row r="48" spans="1:11" ht="18" customHeight="1" x14ac:dyDescent="0.25">
      <c r="A48" s="8" t="s">
        <v>21</v>
      </c>
      <c r="B48" s="2" t="s">
        <v>190</v>
      </c>
    </row>
    <row r="49" spans="1:11" ht="18" customHeight="1" x14ac:dyDescent="0.25">
      <c r="B49" s="80" t="s">
        <v>316</v>
      </c>
      <c r="C49" s="81"/>
      <c r="D49" s="81"/>
      <c r="E49" s="81"/>
      <c r="F49" s="81"/>
      <c r="G49" s="81"/>
      <c r="H49" s="81"/>
      <c r="I49" s="81"/>
      <c r="J49" s="81"/>
      <c r="K49" s="6" t="s">
        <v>317</v>
      </c>
    </row>
    <row r="50" spans="1:11" ht="28.8" customHeight="1" x14ac:dyDescent="0.25">
      <c r="B50" s="73" t="s">
        <v>14</v>
      </c>
      <c r="C50" s="73" t="s">
        <v>0</v>
      </c>
      <c r="D50" s="27" t="s">
        <v>22</v>
      </c>
      <c r="E50" s="73" t="s">
        <v>318</v>
      </c>
      <c r="F50" s="73" t="s">
        <v>23</v>
      </c>
      <c r="G50" s="104" t="s">
        <v>7</v>
      </c>
      <c r="H50" s="105"/>
      <c r="I50" s="106"/>
      <c r="J50" s="107" t="s">
        <v>15</v>
      </c>
      <c r="K50" s="108" t="s">
        <v>16</v>
      </c>
    </row>
    <row r="51" spans="1:11" ht="18" customHeight="1" x14ac:dyDescent="0.25">
      <c r="B51" s="64">
        <v>44752</v>
      </c>
      <c r="C51" s="65">
        <v>50</v>
      </c>
      <c r="D51" s="61" t="s">
        <v>349</v>
      </c>
      <c r="E51" s="65">
        <v>1300</v>
      </c>
      <c r="F51" s="61"/>
      <c r="G51" s="95" t="s">
        <v>289</v>
      </c>
      <c r="H51" s="95"/>
      <c r="I51" s="95"/>
      <c r="J51" s="62">
        <v>3150</v>
      </c>
      <c r="K51" s="62"/>
    </row>
    <row r="52" spans="1:11" ht="18" customHeight="1" x14ac:dyDescent="0.25">
      <c r="B52" s="64">
        <v>44752</v>
      </c>
      <c r="C52" s="65">
        <v>50</v>
      </c>
      <c r="D52" s="61" t="s">
        <v>349</v>
      </c>
      <c r="E52" s="69">
        <v>1600</v>
      </c>
      <c r="F52" s="69"/>
      <c r="G52" s="96" t="s">
        <v>290</v>
      </c>
      <c r="H52" s="96"/>
      <c r="I52" s="96"/>
      <c r="J52" s="62">
        <v>601.02</v>
      </c>
      <c r="K52" s="62"/>
    </row>
    <row r="53" spans="1:11" ht="18" customHeight="1" x14ac:dyDescent="0.25">
      <c r="B53" s="109">
        <v>44752</v>
      </c>
      <c r="C53" s="43">
        <v>50</v>
      </c>
      <c r="D53" s="61" t="s">
        <v>349</v>
      </c>
      <c r="E53" s="49">
        <v>1400</v>
      </c>
      <c r="F53" s="49">
        <v>14063</v>
      </c>
      <c r="G53" s="99">
        <v>8529</v>
      </c>
      <c r="H53" s="99"/>
      <c r="I53" s="99"/>
      <c r="J53" s="56"/>
      <c r="K53" s="57">
        <v>3463.02</v>
      </c>
    </row>
    <row r="54" spans="1:11" ht="18" customHeight="1" x14ac:dyDescent="0.25">
      <c r="B54" s="109">
        <v>44752</v>
      </c>
      <c r="C54" s="43">
        <v>50</v>
      </c>
      <c r="D54" s="43" t="s">
        <v>349</v>
      </c>
      <c r="E54" s="49">
        <v>3300</v>
      </c>
      <c r="F54" s="49"/>
      <c r="G54" s="101" t="s">
        <v>291</v>
      </c>
      <c r="H54" s="102"/>
      <c r="I54" s="103"/>
      <c r="J54" s="59"/>
      <c r="K54" s="57">
        <v>288</v>
      </c>
    </row>
    <row r="55" spans="1:11" ht="18" customHeight="1" x14ac:dyDescent="0.25"/>
    <row r="56" spans="1:11" ht="18" customHeight="1" x14ac:dyDescent="0.25">
      <c r="A56" s="8" t="s">
        <v>18</v>
      </c>
      <c r="B56" s="2" t="s">
        <v>191</v>
      </c>
    </row>
    <row r="57" spans="1:11" ht="18" customHeight="1" x14ac:dyDescent="0.25">
      <c r="B57" s="80" t="s">
        <v>316</v>
      </c>
      <c r="C57" s="81"/>
      <c r="D57" s="81"/>
      <c r="E57" s="81"/>
      <c r="F57" s="81"/>
      <c r="G57" s="81"/>
      <c r="H57" s="81"/>
      <c r="I57" s="81"/>
      <c r="J57" s="81"/>
      <c r="K57" s="6" t="s">
        <v>317</v>
      </c>
    </row>
    <row r="58" spans="1:11" ht="27.6" customHeight="1" x14ac:dyDescent="0.25">
      <c r="B58" s="73" t="s">
        <v>14</v>
      </c>
      <c r="C58" s="73" t="s">
        <v>0</v>
      </c>
      <c r="D58" s="27" t="s">
        <v>22</v>
      </c>
      <c r="E58" s="73" t="s">
        <v>318</v>
      </c>
      <c r="F58" s="73" t="s">
        <v>23</v>
      </c>
      <c r="G58" s="104" t="s">
        <v>7</v>
      </c>
      <c r="H58" s="105"/>
      <c r="I58" s="106"/>
      <c r="J58" s="107" t="s">
        <v>15</v>
      </c>
      <c r="K58" s="108" t="s">
        <v>16</v>
      </c>
    </row>
    <row r="59" spans="1:11" ht="18" customHeight="1" x14ac:dyDescent="0.25">
      <c r="B59" s="54">
        <v>44752</v>
      </c>
      <c r="C59" s="55">
        <v>50</v>
      </c>
      <c r="D59" s="53" t="s">
        <v>345</v>
      </c>
      <c r="E59" s="55">
        <v>3300</v>
      </c>
      <c r="F59" s="53"/>
      <c r="G59" s="75" t="s">
        <v>292</v>
      </c>
      <c r="H59" s="76"/>
      <c r="I59" s="77"/>
      <c r="J59" s="52">
        <v>266.39999999999998</v>
      </c>
      <c r="K59" s="52"/>
    </row>
    <row r="60" spans="1:11" ht="18" customHeight="1" x14ac:dyDescent="0.25">
      <c r="B60" s="54">
        <v>44752</v>
      </c>
      <c r="C60" s="55">
        <v>50</v>
      </c>
      <c r="D60" s="53" t="s">
        <v>345</v>
      </c>
      <c r="E60" s="65">
        <v>1600</v>
      </c>
      <c r="F60" s="61"/>
      <c r="G60" s="85" t="s">
        <v>287</v>
      </c>
      <c r="H60" s="86"/>
      <c r="I60" s="87"/>
      <c r="J60" s="62">
        <v>55.94</v>
      </c>
      <c r="K60" s="62"/>
    </row>
    <row r="61" spans="1:11" x14ac:dyDescent="0.25">
      <c r="B61" s="54">
        <v>44752</v>
      </c>
      <c r="C61" s="55">
        <v>50</v>
      </c>
      <c r="D61" s="53" t="s">
        <v>345</v>
      </c>
      <c r="E61" s="49">
        <v>1400</v>
      </c>
      <c r="F61" s="49">
        <v>14099</v>
      </c>
      <c r="G61" s="101">
        <v>22104</v>
      </c>
      <c r="H61" s="102"/>
      <c r="I61" s="103"/>
      <c r="J61" s="56"/>
      <c r="K61" s="56">
        <v>322.33999999999997</v>
      </c>
    </row>
    <row r="62" spans="1:11" x14ac:dyDescent="0.25">
      <c r="B62" s="21"/>
      <c r="C62" s="22"/>
      <c r="D62" s="22"/>
      <c r="E62" s="35"/>
      <c r="F62" s="35"/>
      <c r="G62" s="7"/>
      <c r="H62" s="7"/>
      <c r="I62" s="7"/>
      <c r="J62" s="2"/>
      <c r="K62" s="2"/>
    </row>
  </sheetData>
  <mergeCells count="36">
    <mergeCell ref="G13:I13"/>
    <mergeCell ref="G14:I14"/>
    <mergeCell ref="B4:J4"/>
    <mergeCell ref="G5:I5"/>
    <mergeCell ref="G6:I6"/>
    <mergeCell ref="G7:I7"/>
    <mergeCell ref="G45:I45"/>
    <mergeCell ref="B34:J34"/>
    <mergeCell ref="G35:I35"/>
    <mergeCell ref="G36:I36"/>
    <mergeCell ref="G15:I15"/>
    <mergeCell ref="D21:E21"/>
    <mergeCell ref="H23:I23"/>
    <mergeCell ref="H24:I24"/>
    <mergeCell ref="H25:I25"/>
    <mergeCell ref="G61:I61"/>
    <mergeCell ref="G53:I53"/>
    <mergeCell ref="G54:I54"/>
    <mergeCell ref="B57:J57"/>
    <mergeCell ref="B49:J49"/>
    <mergeCell ref="G51:I51"/>
    <mergeCell ref="G52:I52"/>
    <mergeCell ref="B11:J11"/>
    <mergeCell ref="C29:E29"/>
    <mergeCell ref="G12:I12"/>
    <mergeCell ref="G46:I46"/>
    <mergeCell ref="C30:E30"/>
    <mergeCell ref="G38:I38"/>
    <mergeCell ref="B43:J43"/>
    <mergeCell ref="G8:I8"/>
    <mergeCell ref="G37:I37"/>
    <mergeCell ref="G60:I60"/>
    <mergeCell ref="G59:I59"/>
    <mergeCell ref="G50:I50"/>
    <mergeCell ref="G44:I44"/>
    <mergeCell ref="G58:I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C192-459E-444F-895F-A32338CAA734}">
  <dimension ref="B1:K58"/>
  <sheetViews>
    <sheetView showGridLines="0" tabSelected="1" workbookViewId="0"/>
  </sheetViews>
  <sheetFormatPr defaultRowHeight="15" x14ac:dyDescent="0.25"/>
  <cols>
    <col min="1" max="1" width="2.88671875" style="8" customWidth="1"/>
    <col min="2" max="2" width="13.5546875" style="8" customWidth="1"/>
    <col min="3" max="4" width="12.6640625" style="8" customWidth="1"/>
    <col min="5" max="5" width="17.44140625" style="8" customWidth="1"/>
    <col min="6" max="6" width="13" style="8" customWidth="1"/>
    <col min="7" max="7" width="11.44140625" style="8" customWidth="1"/>
    <col min="8" max="8" width="11" style="8" customWidth="1"/>
    <col min="9" max="9" width="12.44140625" style="8" customWidth="1"/>
    <col min="10" max="10" width="12.5546875" style="8" customWidth="1"/>
    <col min="11" max="11" width="13" style="8" customWidth="1"/>
    <col min="12" max="12" width="10.77734375" style="8" customWidth="1"/>
    <col min="13" max="13" width="2.44140625" style="8" customWidth="1"/>
    <col min="14" max="16384" width="8.88671875" style="8"/>
  </cols>
  <sheetData>
    <row r="1" spans="2:11" x14ac:dyDescent="0.25">
      <c r="B1" s="21"/>
      <c r="C1" s="22"/>
      <c r="D1" s="22"/>
      <c r="E1" s="35"/>
      <c r="F1" s="35"/>
      <c r="G1" s="7"/>
      <c r="H1" s="7"/>
      <c r="I1" s="7"/>
      <c r="J1" s="2"/>
      <c r="K1" s="2"/>
    </row>
    <row r="2" spans="2:11" ht="15.6" x14ac:dyDescent="0.25">
      <c r="B2" s="1" t="s">
        <v>192</v>
      </c>
    </row>
    <row r="3" spans="2:11" x14ac:dyDescent="0.25">
      <c r="B3" s="2" t="s">
        <v>190</v>
      </c>
    </row>
    <row r="4" spans="2:11" ht="15.6" x14ac:dyDescent="0.25">
      <c r="B4" s="80" t="s">
        <v>316</v>
      </c>
      <c r="C4" s="81"/>
      <c r="D4" s="81"/>
      <c r="E4" s="81"/>
      <c r="F4" s="81"/>
      <c r="G4" s="81"/>
      <c r="H4" s="6" t="s">
        <v>317</v>
      </c>
    </row>
    <row r="5" spans="2:11" ht="30" x14ac:dyDescent="0.25">
      <c r="B5" s="73" t="s">
        <v>318</v>
      </c>
      <c r="C5" s="73" t="s">
        <v>23</v>
      </c>
      <c r="D5" s="104" t="s">
        <v>7</v>
      </c>
      <c r="E5" s="105"/>
      <c r="F5" s="106"/>
      <c r="G5" s="107" t="s">
        <v>15</v>
      </c>
      <c r="H5" s="108" t="s">
        <v>16</v>
      </c>
    </row>
    <row r="6" spans="2:11" ht="18" customHeight="1" x14ac:dyDescent="0.25">
      <c r="B6" s="55">
        <v>1300</v>
      </c>
      <c r="C6" s="53"/>
      <c r="D6" s="74" t="s">
        <v>293</v>
      </c>
      <c r="E6" s="74"/>
      <c r="F6" s="74"/>
      <c r="G6" s="52">
        <v>1575</v>
      </c>
      <c r="H6" s="52"/>
    </row>
    <row r="7" spans="2:11" ht="18" customHeight="1" x14ac:dyDescent="0.25">
      <c r="B7" s="65">
        <v>1600</v>
      </c>
      <c r="C7" s="61"/>
      <c r="D7" s="85" t="s">
        <v>283</v>
      </c>
      <c r="E7" s="86"/>
      <c r="F7" s="87"/>
      <c r="G7" s="62">
        <v>311.85000000000002</v>
      </c>
      <c r="H7" s="62"/>
    </row>
    <row r="8" spans="2:11" s="2" customFormat="1" ht="18" customHeight="1" x14ac:dyDescent="0.3">
      <c r="B8" s="49">
        <v>1400</v>
      </c>
      <c r="C8" s="49">
        <v>14063</v>
      </c>
      <c r="D8" s="101">
        <v>22108</v>
      </c>
      <c r="E8" s="102"/>
      <c r="F8" s="103"/>
      <c r="G8" s="56"/>
      <c r="H8" s="57">
        <v>1796.85</v>
      </c>
    </row>
    <row r="9" spans="2:11" s="2" customFormat="1" ht="18" customHeight="1" x14ac:dyDescent="0.3">
      <c r="B9" s="49">
        <v>3300</v>
      </c>
      <c r="C9" s="49"/>
      <c r="D9" s="74" t="s">
        <v>293</v>
      </c>
      <c r="E9" s="74"/>
      <c r="F9" s="74"/>
      <c r="G9" s="56"/>
      <c r="H9" s="57">
        <v>90</v>
      </c>
    </row>
    <row r="10" spans="2:11" x14ac:dyDescent="0.25">
      <c r="B10" s="8" t="s">
        <v>294</v>
      </c>
    </row>
    <row r="11" spans="2:11" x14ac:dyDescent="0.25">
      <c r="B11" s="8" t="s">
        <v>295</v>
      </c>
    </row>
    <row r="14" spans="2:11" ht="15.6" x14ac:dyDescent="0.25">
      <c r="B14" s="1" t="s">
        <v>193</v>
      </c>
    </row>
    <row r="15" spans="2:11" x14ac:dyDescent="0.25">
      <c r="B15" s="2" t="s">
        <v>194</v>
      </c>
    </row>
    <row r="16" spans="2:11" ht="15.6" x14ac:dyDescent="0.25">
      <c r="B16" s="80" t="s">
        <v>316</v>
      </c>
      <c r="C16" s="81"/>
      <c r="D16" s="81"/>
      <c r="E16" s="81"/>
      <c r="F16" s="81"/>
      <c r="G16" s="81"/>
      <c r="H16" s="6" t="s">
        <v>317</v>
      </c>
    </row>
    <row r="17" spans="2:8" ht="30" x14ac:dyDescent="0.25">
      <c r="B17" s="73" t="s">
        <v>318</v>
      </c>
      <c r="C17" s="73" t="s">
        <v>23</v>
      </c>
      <c r="D17" s="104" t="s">
        <v>7</v>
      </c>
      <c r="E17" s="105"/>
      <c r="F17" s="106"/>
      <c r="G17" s="107" t="s">
        <v>15</v>
      </c>
      <c r="H17" s="108" t="s">
        <v>16</v>
      </c>
    </row>
    <row r="18" spans="2:8" ht="18" customHeight="1" x14ac:dyDescent="0.25">
      <c r="B18" s="65">
        <v>3000</v>
      </c>
      <c r="C18" s="61">
        <v>30051</v>
      </c>
      <c r="D18" s="89" t="s">
        <v>296</v>
      </c>
      <c r="E18" s="89"/>
      <c r="F18" s="89"/>
      <c r="G18" s="62"/>
      <c r="H18" s="62">
        <v>120</v>
      </c>
    </row>
    <row r="19" spans="2:8" ht="18" customHeight="1" x14ac:dyDescent="0.25">
      <c r="B19" s="43">
        <v>3100</v>
      </c>
      <c r="C19" s="43"/>
      <c r="D19" s="74" t="s">
        <v>297</v>
      </c>
      <c r="E19" s="74"/>
      <c r="F19" s="74"/>
      <c r="G19" s="52">
        <v>112</v>
      </c>
      <c r="H19" s="52"/>
    </row>
    <row r="20" spans="2:8" ht="18" customHeight="1" x14ac:dyDescent="0.25">
      <c r="B20" s="43">
        <v>3300</v>
      </c>
      <c r="C20" s="43"/>
      <c r="D20" s="75" t="str">
        <f>D19</f>
        <v>Lakko BGI 8 retour</v>
      </c>
      <c r="E20" s="76"/>
      <c r="F20" s="77"/>
      <c r="G20" s="52">
        <v>8</v>
      </c>
      <c r="H20" s="52"/>
    </row>
    <row r="21" spans="2:8" x14ac:dyDescent="0.25">
      <c r="B21" s="8" t="s">
        <v>298</v>
      </c>
    </row>
    <row r="22" spans="2:8" x14ac:dyDescent="0.25">
      <c r="B22" s="8" t="s">
        <v>146</v>
      </c>
    </row>
    <row r="25" spans="2:8" ht="15.6" x14ac:dyDescent="0.25">
      <c r="B25" s="1" t="s">
        <v>195</v>
      </c>
    </row>
    <row r="26" spans="2:8" x14ac:dyDescent="0.25">
      <c r="B26" s="2" t="s">
        <v>196</v>
      </c>
    </row>
    <row r="27" spans="2:8" ht="15.6" x14ac:dyDescent="0.25">
      <c r="B27" s="80" t="s">
        <v>316</v>
      </c>
      <c r="C27" s="81"/>
      <c r="D27" s="81"/>
      <c r="E27" s="81"/>
      <c r="F27" s="81"/>
      <c r="G27" s="81"/>
      <c r="H27" s="6" t="s">
        <v>317</v>
      </c>
    </row>
    <row r="28" spans="2:8" ht="30" x14ac:dyDescent="0.25">
      <c r="B28" s="108" t="s">
        <v>318</v>
      </c>
      <c r="C28" s="108" t="s">
        <v>23</v>
      </c>
      <c r="D28" s="104" t="s">
        <v>7</v>
      </c>
      <c r="E28" s="105"/>
      <c r="F28" s="106"/>
      <c r="G28" s="107" t="s">
        <v>15</v>
      </c>
      <c r="H28" s="108" t="s">
        <v>16</v>
      </c>
    </row>
    <row r="29" spans="2:8" ht="18" customHeight="1" x14ac:dyDescent="0.25">
      <c r="B29" s="43">
        <v>3000</v>
      </c>
      <c r="C29" s="43">
        <v>30061</v>
      </c>
      <c r="D29" s="74" t="s">
        <v>299</v>
      </c>
      <c r="E29" s="74"/>
      <c r="F29" s="74"/>
      <c r="G29" s="52">
        <v>1496</v>
      </c>
      <c r="H29" s="52"/>
    </row>
    <row r="30" spans="2:8" ht="18" customHeight="1" x14ac:dyDescent="0.25">
      <c r="B30" s="43">
        <v>1300</v>
      </c>
      <c r="C30" s="43"/>
      <c r="D30" s="74" t="s">
        <v>300</v>
      </c>
      <c r="E30" s="74"/>
      <c r="F30" s="74"/>
      <c r="G30" s="52"/>
      <c r="H30" s="52">
        <v>1360</v>
      </c>
    </row>
    <row r="31" spans="2:8" s="2" customFormat="1" ht="18" customHeight="1" x14ac:dyDescent="0.3">
      <c r="B31" s="49">
        <v>3300</v>
      </c>
      <c r="C31" s="49"/>
      <c r="D31" s="74" t="s">
        <v>300</v>
      </c>
      <c r="E31" s="74"/>
      <c r="F31" s="74"/>
      <c r="G31" s="57"/>
      <c r="H31" s="57">
        <v>136</v>
      </c>
    </row>
    <row r="32" spans="2:8" x14ac:dyDescent="0.25">
      <c r="B32" s="8" t="s">
        <v>350</v>
      </c>
    </row>
    <row r="35" spans="2:8" ht="15.6" x14ac:dyDescent="0.25">
      <c r="B35" s="1" t="s">
        <v>197</v>
      </c>
    </row>
    <row r="36" spans="2:8" x14ac:dyDescent="0.25">
      <c r="B36" s="2" t="s">
        <v>162</v>
      </c>
    </row>
    <row r="37" spans="2:8" ht="15.6" x14ac:dyDescent="0.25">
      <c r="B37" s="80" t="s">
        <v>316</v>
      </c>
      <c r="C37" s="81"/>
      <c r="D37" s="81"/>
      <c r="E37" s="81"/>
      <c r="F37" s="81"/>
      <c r="G37" s="81"/>
      <c r="H37" s="6" t="s">
        <v>317</v>
      </c>
    </row>
    <row r="38" spans="2:8" ht="30" x14ac:dyDescent="0.25">
      <c r="B38" s="73" t="s">
        <v>318</v>
      </c>
      <c r="C38" s="73" t="s">
        <v>23</v>
      </c>
      <c r="D38" s="104" t="s">
        <v>7</v>
      </c>
      <c r="E38" s="105"/>
      <c r="F38" s="106"/>
      <c r="G38" s="107" t="s">
        <v>15</v>
      </c>
      <c r="H38" s="108" t="s">
        <v>16</v>
      </c>
    </row>
    <row r="39" spans="2:8" ht="18" customHeight="1" x14ac:dyDescent="0.25">
      <c r="B39" s="65">
        <v>1300</v>
      </c>
      <c r="C39" s="61"/>
      <c r="D39" s="89" t="s">
        <v>301</v>
      </c>
      <c r="E39" s="89"/>
      <c r="F39" s="89"/>
      <c r="G39" s="62"/>
      <c r="H39" s="62">
        <v>200</v>
      </c>
    </row>
    <row r="40" spans="2:8" ht="18" customHeight="1" x14ac:dyDescent="0.25">
      <c r="B40" s="43">
        <v>1600</v>
      </c>
      <c r="C40" s="43"/>
      <c r="D40" s="74" t="s">
        <v>251</v>
      </c>
      <c r="E40" s="74"/>
      <c r="F40" s="74"/>
      <c r="G40" s="52"/>
      <c r="H40" s="52">
        <v>40.53</v>
      </c>
    </row>
    <row r="41" spans="2:8" ht="18" customHeight="1" x14ac:dyDescent="0.25">
      <c r="B41" s="43">
        <v>1400</v>
      </c>
      <c r="C41" s="43">
        <v>14063</v>
      </c>
      <c r="D41" s="75">
        <v>36965</v>
      </c>
      <c r="E41" s="76"/>
      <c r="F41" s="77"/>
      <c r="G41" s="52">
        <v>233.53</v>
      </c>
      <c r="H41" s="52"/>
    </row>
    <row r="42" spans="2:8" ht="18" customHeight="1" x14ac:dyDescent="0.25">
      <c r="B42" s="43">
        <v>3300</v>
      </c>
      <c r="C42" s="43"/>
      <c r="D42" s="74" t="s">
        <v>301</v>
      </c>
      <c r="E42" s="74"/>
      <c r="F42" s="74"/>
      <c r="G42" s="52">
        <v>7</v>
      </c>
      <c r="H42" s="52"/>
    </row>
    <row r="43" spans="2:8" x14ac:dyDescent="0.25">
      <c r="B43" s="8" t="s">
        <v>302</v>
      </c>
    </row>
    <row r="44" spans="2:8" x14ac:dyDescent="0.25">
      <c r="B44" s="8" t="s">
        <v>303</v>
      </c>
    </row>
    <row r="47" spans="2:8" ht="15.6" x14ac:dyDescent="0.25">
      <c r="B47" s="1" t="s">
        <v>198</v>
      </c>
    </row>
    <row r="48" spans="2:8" x14ac:dyDescent="0.25">
      <c r="B48" s="2" t="s">
        <v>199</v>
      </c>
    </row>
    <row r="49" spans="2:8" ht="15.6" x14ac:dyDescent="0.25">
      <c r="B49" s="80" t="s">
        <v>316</v>
      </c>
      <c r="C49" s="81"/>
      <c r="D49" s="81"/>
      <c r="E49" s="81"/>
      <c r="F49" s="81"/>
      <c r="G49" s="81"/>
      <c r="H49" s="6" t="s">
        <v>317</v>
      </c>
    </row>
    <row r="50" spans="2:8" ht="30" x14ac:dyDescent="0.25">
      <c r="B50" s="73" t="s">
        <v>318</v>
      </c>
      <c r="C50" s="73" t="s">
        <v>23</v>
      </c>
      <c r="D50" s="104" t="s">
        <v>7</v>
      </c>
      <c r="E50" s="105"/>
      <c r="F50" s="106"/>
      <c r="G50" s="107" t="s">
        <v>15</v>
      </c>
      <c r="H50" s="108" t="s">
        <v>16</v>
      </c>
    </row>
    <row r="51" spans="2:8" ht="18" customHeight="1" x14ac:dyDescent="0.25">
      <c r="B51" s="65">
        <v>8400</v>
      </c>
      <c r="C51" s="61"/>
      <c r="D51" s="89" t="s">
        <v>304</v>
      </c>
      <c r="E51" s="89"/>
      <c r="F51" s="89"/>
      <c r="G51" s="62">
        <v>450</v>
      </c>
      <c r="H51" s="62"/>
    </row>
    <row r="52" spans="2:8" ht="18" customHeight="1" x14ac:dyDescent="0.25">
      <c r="B52" s="43">
        <v>1650</v>
      </c>
      <c r="C52" s="43"/>
      <c r="D52" s="74" t="str">
        <f>D51</f>
        <v>Brouwer meubelen</v>
      </c>
      <c r="E52" s="74"/>
      <c r="F52" s="74"/>
      <c r="G52" s="52">
        <v>94.5</v>
      </c>
      <c r="H52" s="52"/>
    </row>
    <row r="53" spans="2:8" s="2" customFormat="1" ht="18" customHeight="1" x14ac:dyDescent="0.3">
      <c r="B53" s="49">
        <v>1100</v>
      </c>
      <c r="C53" s="49">
        <v>11048</v>
      </c>
      <c r="D53" s="101" t="s">
        <v>305</v>
      </c>
      <c r="E53" s="102"/>
      <c r="F53" s="103"/>
      <c r="G53" s="56"/>
      <c r="H53" s="57">
        <v>544.5</v>
      </c>
    </row>
    <row r="54" spans="2:8" ht="18" customHeight="1" x14ac:dyDescent="0.25">
      <c r="B54" s="8" t="s">
        <v>135</v>
      </c>
    </row>
    <row r="55" spans="2:8" ht="18" customHeight="1" x14ac:dyDescent="0.25">
      <c r="B55" s="80" t="s">
        <v>316</v>
      </c>
      <c r="C55" s="81"/>
      <c r="D55" s="81"/>
      <c r="E55" s="81"/>
      <c r="F55" s="81"/>
      <c r="G55" s="81"/>
      <c r="H55" s="6" t="s">
        <v>317</v>
      </c>
    </row>
    <row r="56" spans="2:8" ht="29.4" customHeight="1" x14ac:dyDescent="0.25">
      <c r="B56" s="73" t="s">
        <v>318</v>
      </c>
      <c r="C56" s="73" t="s">
        <v>23</v>
      </c>
      <c r="D56" s="104" t="s">
        <v>7</v>
      </c>
      <c r="E56" s="105"/>
      <c r="F56" s="106"/>
      <c r="G56" s="107" t="s">
        <v>15</v>
      </c>
      <c r="H56" s="108" t="s">
        <v>16</v>
      </c>
    </row>
    <row r="57" spans="2:8" ht="18" customHeight="1" x14ac:dyDescent="0.25">
      <c r="B57" s="65">
        <v>7000</v>
      </c>
      <c r="C57" s="61"/>
      <c r="D57" s="89" t="str">
        <f>D51</f>
        <v>Brouwer meubelen</v>
      </c>
      <c r="E57" s="89"/>
      <c r="F57" s="89"/>
      <c r="G57" s="62"/>
      <c r="H57" s="62">
        <v>200</v>
      </c>
    </row>
    <row r="58" spans="2:8" ht="18" customHeight="1" x14ac:dyDescent="0.25">
      <c r="B58" s="43">
        <v>3000</v>
      </c>
      <c r="C58" s="43">
        <v>30020</v>
      </c>
      <c r="D58" s="74" t="s">
        <v>306</v>
      </c>
      <c r="E58" s="74"/>
      <c r="F58" s="74"/>
      <c r="G58" s="52">
        <v>200</v>
      </c>
      <c r="H58" s="52"/>
    </row>
  </sheetData>
  <mergeCells count="31">
    <mergeCell ref="B49:G49"/>
    <mergeCell ref="D50:F50"/>
    <mergeCell ref="D51:F51"/>
    <mergeCell ref="D52:F52"/>
    <mergeCell ref="D53:F53"/>
    <mergeCell ref="B16:G16"/>
    <mergeCell ref="D17:F17"/>
    <mergeCell ref="D18:F18"/>
    <mergeCell ref="D19:F19"/>
    <mergeCell ref="D20:F20"/>
    <mergeCell ref="B4:G4"/>
    <mergeCell ref="D5:F5"/>
    <mergeCell ref="D6:F6"/>
    <mergeCell ref="D7:F7"/>
    <mergeCell ref="D8:F8"/>
    <mergeCell ref="D9:F9"/>
    <mergeCell ref="B27:G27"/>
    <mergeCell ref="D28:F28"/>
    <mergeCell ref="D29:F29"/>
    <mergeCell ref="D30:F30"/>
    <mergeCell ref="D31:F31"/>
    <mergeCell ref="B37:G37"/>
    <mergeCell ref="D38:F38"/>
    <mergeCell ref="D39:F39"/>
    <mergeCell ref="D40:F40"/>
    <mergeCell ref="D41:F41"/>
    <mergeCell ref="D42:F42"/>
    <mergeCell ref="B55:G55"/>
    <mergeCell ref="D56:F56"/>
    <mergeCell ref="D57:F57"/>
    <mergeCell ref="D58:F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H 2 Inhoudsopgave</vt:lpstr>
      <vt:lpstr>H 2 aanwijzingen</vt:lpstr>
      <vt:lpstr>2.1</vt:lpstr>
      <vt:lpstr>2.2 - 2.5</vt:lpstr>
      <vt:lpstr>2.6 - 2.9</vt:lpstr>
      <vt:lpstr>2.10 - 2.11</vt:lpstr>
      <vt:lpstr>2.12 - 2.16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2022-12-21T15:06:05Z</dcterms:modified>
</cp:coreProperties>
</file>