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0e96830588820eb9/Convoy BKB 4e druk herzien/"/>
    </mc:Choice>
  </mc:AlternateContent>
  <xr:revisionPtr revIDLastSave="35" documentId="8_{998A6AF0-FEBE-4E56-AF24-391F543D926F}" xr6:coauthVersionLast="47" xr6:coauthVersionMax="47" xr10:uidLastSave="{AF80E9C1-9635-4B95-8FD2-759E5FDDD7E4}"/>
  <bookViews>
    <workbookView xWindow="22932" yWindow="-108" windowWidth="23256" windowHeight="12576" activeTab="4" xr2:uid="{5D587E09-814F-4BAA-A382-6AB82BB63DFF}"/>
  </bookViews>
  <sheets>
    <sheet name="H 9 Inhoudsopgave" sheetId="8" r:id="rId1"/>
    <sheet name="9.1 - 9.4" sheetId="19" r:id="rId2"/>
    <sheet name="9.5 - 9.7" sheetId="20" r:id="rId3"/>
    <sheet name="9.8 - 9.14" sheetId="21" r:id="rId4"/>
    <sheet name="9.15 - 9.20" sheetId="22" r:id="rId5"/>
    <sheet name="H 1 aanwijzingen" sheetId="5" state="hidden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83" i="22" l="1"/>
  <c r="I69" i="22"/>
  <c r="I57" i="22"/>
  <c r="J57" i="22" s="1"/>
  <c r="I56" i="22"/>
  <c r="J56" i="22" s="1"/>
  <c r="H51" i="22" l="1"/>
  <c r="K312" i="21" l="1"/>
  <c r="K313" i="21" s="1"/>
  <c r="J305" i="21"/>
  <c r="J304" i="21"/>
  <c r="J303" i="21"/>
  <c r="J291" i="21"/>
  <c r="D288" i="21"/>
  <c r="D289" i="21" s="1"/>
  <c r="D290" i="21" s="1"/>
  <c r="D291" i="21" s="1"/>
  <c r="I281" i="21"/>
  <c r="J281" i="21" s="1"/>
  <c r="I280" i="21"/>
  <c r="K288" i="21" s="1"/>
  <c r="I279" i="21"/>
  <c r="J279" i="21" s="1"/>
  <c r="D259" i="21"/>
  <c r="D260" i="21" s="1"/>
  <c r="D261" i="21" s="1"/>
  <c r="D262" i="21" s="1"/>
  <c r="I252" i="21"/>
  <c r="J252" i="21" s="1"/>
  <c r="I251" i="21"/>
  <c r="J251" i="21" s="1"/>
  <c r="I250" i="21"/>
  <c r="J250" i="21" s="1"/>
  <c r="D232" i="21"/>
  <c r="D233" i="21" s="1"/>
  <c r="D206" i="21"/>
  <c r="D207" i="21" s="1"/>
  <c r="D208" i="21" s="1"/>
  <c r="J205" i="21"/>
  <c r="I196" i="21"/>
  <c r="J159" i="21"/>
  <c r="I159" i="21"/>
  <c r="K144" i="21"/>
  <c r="J144" i="21"/>
  <c r="I144" i="21"/>
  <c r="G144" i="21"/>
  <c r="F144" i="21"/>
  <c r="E144" i="21"/>
  <c r="D114" i="21"/>
  <c r="D115" i="21" s="1"/>
  <c r="D116" i="21" s="1"/>
  <c r="K88" i="21"/>
  <c r="K90" i="21" s="1"/>
  <c r="K92" i="21" s="1"/>
  <c r="D55" i="21"/>
  <c r="D56" i="21" s="1"/>
  <c r="K31" i="21"/>
  <c r="K33" i="21" s="1"/>
  <c r="J280" i="21" l="1"/>
  <c r="K290" i="21" s="1"/>
  <c r="K287" i="21"/>
  <c r="K289" i="21"/>
  <c r="D93" i="20" l="1"/>
  <c r="D94" i="20" s="1"/>
  <c r="D61" i="20"/>
  <c r="D62" i="20" s="1"/>
  <c r="G38" i="20"/>
  <c r="D37" i="20"/>
  <c r="D38" i="20" s="1"/>
  <c r="D39" i="20" s="1"/>
  <c r="I30" i="20"/>
  <c r="J30" i="20" s="1"/>
  <c r="I29" i="20"/>
  <c r="J29" i="20" s="1"/>
  <c r="K38" i="20" s="1"/>
  <c r="H24" i="20" l="1"/>
  <c r="J39" i="20" s="1"/>
  <c r="D75" i="19" l="1"/>
  <c r="D76" i="19" s="1"/>
  <c r="D74" i="19"/>
  <c r="F61" i="19"/>
  <c r="D51" i="19"/>
  <c r="D52" i="19" s="1"/>
  <c r="J44" i="19"/>
  <c r="D26" i="19"/>
  <c r="D27" i="19" s="1"/>
  <c r="D25" i="19"/>
  <c r="I18" i="19"/>
  <c r="J18" i="19" s="1"/>
  <c r="J17" i="19"/>
  <c r="I17" i="19"/>
  <c r="J26" i="19" l="1"/>
  <c r="K27" i="19" s="1"/>
  <c r="J12" i="19"/>
</calcChain>
</file>

<file path=xl/sharedStrings.xml><?xml version="1.0" encoding="utf-8"?>
<sst xmlns="http://schemas.openxmlformats.org/spreadsheetml/2006/main" count="1163" uniqueCount="415">
  <si>
    <t>Omschrijving</t>
  </si>
  <si>
    <t>Debet</t>
  </si>
  <si>
    <t>Credit</t>
  </si>
  <si>
    <t>a</t>
  </si>
  <si>
    <t>c</t>
  </si>
  <si>
    <t>d</t>
  </si>
  <si>
    <t>b</t>
  </si>
  <si>
    <t>Gebouw</t>
  </si>
  <si>
    <t>Cumulatieve afschrijving gebouw</t>
  </si>
  <si>
    <t>Inventaris</t>
  </si>
  <si>
    <t>Cumulatieve afschrijving inventaris</t>
  </si>
  <si>
    <t>Bedrijfsauto's</t>
  </si>
  <si>
    <t>Cumulatieve afschrijving bedrijfsauto's</t>
  </si>
  <si>
    <t>Eigen vermogen</t>
  </si>
  <si>
    <t>Privé</t>
  </si>
  <si>
    <t>Hypothecaire lening</t>
  </si>
  <si>
    <t>Kas</t>
  </si>
  <si>
    <t>Rabobank</t>
  </si>
  <si>
    <t>ING-bank</t>
  </si>
  <si>
    <t>Kruisposten</t>
  </si>
  <si>
    <t>Kruisposten pinbetalingen</t>
  </si>
  <si>
    <t>Debiteuren</t>
  </si>
  <si>
    <t>Nog te ontvangen bedragen</t>
  </si>
  <si>
    <t>Vooruitbetaalde bedragen</t>
  </si>
  <si>
    <t>Vooruitontvangen bedragen</t>
  </si>
  <si>
    <t>Vooruitontvangen iDEAL-betalingen</t>
  </si>
  <si>
    <t>Nog te betalen bedragen</t>
  </si>
  <si>
    <t>Crediteuren</t>
  </si>
  <si>
    <t>Te betalen nettolonen</t>
  </si>
  <si>
    <t>Af te dragen loonheffingen</t>
  </si>
  <si>
    <t>Te verrekenen omzetbelasting</t>
  </si>
  <si>
    <t>Verschuldigde omzetbelasting hoog</t>
  </si>
  <si>
    <t>Verschuldigde omzetbelasting laag</t>
  </si>
  <si>
    <t>Af te dragen omzetbelasting</t>
  </si>
  <si>
    <t>Voorraad goederen</t>
  </si>
  <si>
    <t>Loonkosten</t>
  </si>
  <si>
    <t>Sociale lasten</t>
  </si>
  <si>
    <t>Afschrijvingskosten vaste activa</t>
  </si>
  <si>
    <t>Boekresultaat vaste activa</t>
  </si>
  <si>
    <t>Huurkosten</t>
  </si>
  <si>
    <t>Energiekosten</t>
  </si>
  <si>
    <t>Onderhoudskosten</t>
  </si>
  <si>
    <t>Schoonmaakkosten</t>
  </si>
  <si>
    <t>Verzekeringskosten</t>
  </si>
  <si>
    <t>Telefoon- en internetkosten</t>
  </si>
  <si>
    <t>Kantoorkosten</t>
  </si>
  <si>
    <t>Voorraadverschillen</t>
  </si>
  <si>
    <t>Kasverschillen</t>
  </si>
  <si>
    <t>Overige kosten</t>
  </si>
  <si>
    <t>Inkoopwaarde van de omzet</t>
  </si>
  <si>
    <t>Verstrekte kortingen en rabatten</t>
  </si>
  <si>
    <t>Omzet hoog tarief omzetbelasting</t>
  </si>
  <si>
    <t>Omzet laag tarief omzetbelasting</t>
  </si>
  <si>
    <t>Omzet 0% omzetbelasting</t>
  </si>
  <si>
    <t>Interestkosten</t>
  </si>
  <si>
    <t>Autokosten</t>
  </si>
  <si>
    <t xml:space="preserve">wordt de naam van de rekening opgezocht in het standaardschema </t>
  </si>
  <si>
    <t>en verschijnt de naam van de grootboekrekening vanzelf.</t>
  </si>
  <si>
    <t>In het journaal kunnen meer regels staan dan je nodig hebt.</t>
  </si>
  <si>
    <t>Aanwijzingen</t>
  </si>
  <si>
    <t>LET OP</t>
  </si>
  <si>
    <t xml:space="preserve">Als je een nummer invult dat niet voorkomt in het rekeningschema, </t>
  </si>
  <si>
    <t>Er wordt niet gecontroleerd of het nummer dat je invult in het rekeningschema staat.</t>
  </si>
  <si>
    <t>dan worden het nummer en omschrijving van het dichtstbijzijnde nummer ingevuld.</t>
  </si>
  <si>
    <t>Versie</t>
  </si>
  <si>
    <t>Ga naar</t>
  </si>
  <si>
    <t>Ook bij het examen is het mogelijk een niet-bestaand nummer in te voeren,</t>
  </si>
  <si>
    <t>dit wordt altijd fout gerekend.</t>
  </si>
  <si>
    <t>Incidentele resultaten</t>
  </si>
  <si>
    <t xml:space="preserve">Als je het nummer van de grootboekrekening invult, </t>
  </si>
  <si>
    <t>Uitwerkbladen PDB BA 5e druk</t>
  </si>
  <si>
    <t>Hoofdstuk 1 Inkopen</t>
  </si>
  <si>
    <t>Gebruik het standaard rekeningschema voor een eenmanszaak</t>
  </si>
  <si>
    <t>Machines</t>
  </si>
  <si>
    <t>Cumulatieve afschrijving machines</t>
  </si>
  <si>
    <t>Buitengebruikgestelde machines</t>
  </si>
  <si>
    <t>Resultaat boekjaar</t>
  </si>
  <si>
    <t>Lening o/g</t>
  </si>
  <si>
    <t>Lening u/g</t>
  </si>
  <si>
    <t>Voorziening onderhoud</t>
  </si>
  <si>
    <t>Voorziening voor incourante voorraden</t>
  </si>
  <si>
    <t>Creditcardontvangsten</t>
  </si>
  <si>
    <t>Kredietbeperkingstoeslag</t>
  </si>
  <si>
    <t>Cadeaubonnen in omloop</t>
  </si>
  <si>
    <t>Nog te ontvangen facturen</t>
  </si>
  <si>
    <t>Nog te verzenden facturen</t>
  </si>
  <si>
    <t>Te betalen pensioenpremies</t>
  </si>
  <si>
    <t>Verschuldigde omzetbelasting privégebruik</t>
  </si>
  <si>
    <t>Nog te ontvangen goederen</t>
  </si>
  <si>
    <t>Nog te verzenden goederen</t>
  </si>
  <si>
    <t>Prijsverschillen bij inkoop</t>
  </si>
  <si>
    <t>Afschrijvingskosten debiteuren</t>
  </si>
  <si>
    <t>Reclame- en advertentiekosten</t>
  </si>
  <si>
    <t>Abonnementen en contributies</t>
  </si>
  <si>
    <t>Accountantskosten</t>
  </si>
  <si>
    <t>Kosten creditcardmaatschappij</t>
  </si>
  <si>
    <t>Ontvangen betalingskortingen</t>
  </si>
  <si>
    <t>Betaalde kredietbeperkingstoeslag</t>
  </si>
  <si>
    <t>Verstrekte korting voor contante betaling</t>
  </si>
  <si>
    <t>Opbrengst kredietbeperkingstoeslag</t>
  </si>
  <si>
    <t>Interestbaten</t>
  </si>
  <si>
    <t>Aantal</t>
  </si>
  <si>
    <t>Extra grootboekrekeningen</t>
  </si>
  <si>
    <t>alleen te gebruiken als dit nummer bij de opgave staat aangegeven</t>
  </si>
  <si>
    <t>Te retourneren goederen</t>
  </si>
  <si>
    <t>Te ontvangen creditnota's</t>
  </si>
  <si>
    <t>De omschrijving hoeft niet exact hetzelfde te zijn als in de uitwerking</t>
  </si>
  <si>
    <t>Pensioenpremies</t>
  </si>
  <si>
    <t>Uitwerkingen BKB 4e druk herzien</t>
  </si>
  <si>
    <t>Totaal</t>
  </si>
  <si>
    <t>Z12585</t>
  </si>
  <si>
    <t>2022-708</t>
  </si>
  <si>
    <t>Privé opname</t>
  </si>
  <si>
    <t>Datum</t>
  </si>
  <si>
    <t>Van balans</t>
  </si>
  <si>
    <t>Beginsaldo</t>
  </si>
  <si>
    <t>Grootboek- rekening</t>
  </si>
  <si>
    <t>EUR</t>
  </si>
  <si>
    <t xml:space="preserve"> EUR</t>
  </si>
  <si>
    <t>Factuur- nummer</t>
  </si>
  <si>
    <t>0680</t>
  </si>
  <si>
    <t>De volgorde van de boeking maakt niet uit</t>
  </si>
  <si>
    <t>Bij</t>
  </si>
  <si>
    <t>Af</t>
  </si>
  <si>
    <t>Saldo</t>
  </si>
  <si>
    <t>Journaliseer het bankafschrift.</t>
  </si>
  <si>
    <t>Journaliseer voor Baan de ontvangen factuur van Webber.</t>
  </si>
  <si>
    <t>Journaliseer voor Baan de verzonden factuur aan Dylan.</t>
  </si>
  <si>
    <t>Invoerscherm inkoopfactuur</t>
  </si>
  <si>
    <t>Leverancier</t>
  </si>
  <si>
    <t>Dagboek</t>
  </si>
  <si>
    <t>Boekjaar/periode</t>
  </si>
  <si>
    <t>Boekstuknummer</t>
  </si>
  <si>
    <t>Betalingsconditie</t>
  </si>
  <si>
    <t>02</t>
  </si>
  <si>
    <t>Factuurdatum</t>
  </si>
  <si>
    <t>Vervaldatum</t>
  </si>
  <si>
    <t>Uw referentie</t>
  </si>
  <si>
    <t>Bedrag</t>
  </si>
  <si>
    <t>Boekstukregel</t>
  </si>
  <si>
    <t>Grootboek-  rekening</t>
  </si>
  <si>
    <t>Btw-code</t>
  </si>
  <si>
    <t>Percen-tage</t>
  </si>
  <si>
    <t>excl./incl. hoog/laag</t>
  </si>
  <si>
    <t>Bedrag btw</t>
  </si>
  <si>
    <t xml:space="preserve">b </t>
  </si>
  <si>
    <t>Boekstuk nr.</t>
  </si>
  <si>
    <t>Subadmi- nistratie</t>
  </si>
  <si>
    <t>Invoerscherm verkoopfactuur</t>
  </si>
  <si>
    <t>Klant</t>
  </si>
  <si>
    <t>01</t>
  </si>
  <si>
    <t>Factuurnummer</t>
  </si>
  <si>
    <t>Totaal bedrag</t>
  </si>
  <si>
    <t>Artikel</t>
  </si>
  <si>
    <t>Grootboek-rekening</t>
  </si>
  <si>
    <t xml:space="preserve">Journaal                                                                                                                                                                                                                 </t>
  </si>
  <si>
    <t>Invoerscherm memoriaal</t>
  </si>
  <si>
    <t>Sub- nummer</t>
  </si>
  <si>
    <t>Eindsaldo</t>
  </si>
  <si>
    <t>Onze ref.</t>
  </si>
  <si>
    <t>Verwerk het bankafschrift in het bankboek.</t>
  </si>
  <si>
    <t>Invoerscherm bankboek</t>
  </si>
  <si>
    <t xml:space="preserve">Journaal                                                                                                                                                                                                                </t>
  </si>
  <si>
    <t xml:space="preserve">  EUR</t>
  </si>
  <si>
    <t>Invoerscherm inkoopboek</t>
  </si>
  <si>
    <t>Nettoprijs</t>
  </si>
  <si>
    <t>naar balans</t>
  </si>
  <si>
    <t>Verwerk voor Baan de ontvangen factuur van Webber in het inkoopboek.</t>
  </si>
  <si>
    <t>Webber</t>
  </si>
  <si>
    <t>2022 / 7</t>
  </si>
  <si>
    <t>kleding</t>
  </si>
  <si>
    <t>Dylan</t>
  </si>
  <si>
    <t>Dylan 80</t>
  </si>
  <si>
    <t>Dylan 60</t>
  </si>
  <si>
    <t>Dylan 90</t>
  </si>
  <si>
    <t>2022-044</t>
  </si>
  <si>
    <t>2022-033</t>
  </si>
  <si>
    <t>Privéopname</t>
  </si>
  <si>
    <t>Subadmini-  stratie</t>
  </si>
  <si>
    <t>2022 / 6</t>
  </si>
  <si>
    <t>Stel de winst- en verliesrekening en de balans samen.</t>
  </si>
  <si>
    <t>x € 1</t>
  </si>
  <si>
    <t>Saldibalans</t>
  </si>
  <si>
    <t>W V rekening</t>
  </si>
  <si>
    <t>Balans</t>
  </si>
  <si>
    <t>Grootboekrekening</t>
  </si>
  <si>
    <t>0200</t>
  </si>
  <si>
    <t>0300</t>
  </si>
  <si>
    <t>0600</t>
  </si>
  <si>
    <t>0700</t>
  </si>
  <si>
    <t>Omzet hoog</t>
  </si>
  <si>
    <t>Resultaat</t>
  </si>
  <si>
    <t>Geef een controleberekening van het eigen vermogen.</t>
  </si>
  <si>
    <t>Eigen vermogen saldibalans</t>
  </si>
  <si>
    <t>Hoofdstuk 9 Omzetbelasting</t>
  </si>
  <si>
    <t xml:space="preserve">Uitwerking H 9 </t>
  </si>
  <si>
    <t>9.1 - 9.4</t>
  </si>
  <si>
    <t>Opgave 9.1</t>
  </si>
  <si>
    <t>Verwerk voor Watch de ontvangen factuur van Montre in het inkoopboek.</t>
  </si>
  <si>
    <t>Montre</t>
  </si>
  <si>
    <t>2022 / 5</t>
  </si>
  <si>
    <t>2022-053</t>
  </si>
  <si>
    <t>horloges</t>
  </si>
  <si>
    <t>excl./hoog</t>
  </si>
  <si>
    <t>Journaliseer voor Watch de ontvangen factuur van Montre.</t>
  </si>
  <si>
    <t>125845 Montre 10</t>
  </si>
  <si>
    <t>125845 Montre 8</t>
  </si>
  <si>
    <t>125845 Montre</t>
  </si>
  <si>
    <t>125845 horloges</t>
  </si>
  <si>
    <t>Opgave 9.2</t>
  </si>
  <si>
    <t>Verwerk voor Watch de ontvangen factuur van Eneco in het inkoopboek.</t>
  </si>
  <si>
    <t>Eneco Zakelijk</t>
  </si>
  <si>
    <t>2022-059</t>
  </si>
  <si>
    <t>F654321</t>
  </si>
  <si>
    <t>Journaliseer voor Watch de ontvangen factuur van Eneco.</t>
  </si>
  <si>
    <t>F654321 Eneco</t>
  </si>
  <si>
    <t>F654321 juni</t>
  </si>
  <si>
    <t>Opgave 9.3</t>
  </si>
  <si>
    <t>2022-028</t>
  </si>
  <si>
    <t>F654321 jun 2022</t>
  </si>
  <si>
    <t>F654321 Eneco jun 2022</t>
  </si>
  <si>
    <t>Opgave 9.4</t>
  </si>
  <si>
    <t>Stel de grootboekkaart 1400 Crediteuren samen met behulp van het journaal.</t>
  </si>
  <si>
    <t xml:space="preserve">1400 Crediteuren                                                                                                                                                                                            </t>
  </si>
  <si>
    <t>….............</t>
  </si>
  <si>
    <t>125845 Montre horloges</t>
  </si>
  <si>
    <t>F654321 Eneco juni</t>
  </si>
  <si>
    <t>Stel de subgrootboekkaart 14099 Montre samen met behulp van het journaal.</t>
  </si>
  <si>
    <t xml:space="preserve">14099 Montre                                                                                                                                                                                                                     </t>
  </si>
  <si>
    <t>…...........</t>
  </si>
  <si>
    <t>Uitwerking H 9</t>
  </si>
  <si>
    <t>9.5 - 9.7</t>
  </si>
  <si>
    <t>Opgave 9.5</t>
  </si>
  <si>
    <r>
      <t>1.</t>
    </r>
    <r>
      <rPr>
        <sz val="12"/>
        <color theme="1"/>
        <rFont val="Times New Roman"/>
        <family val="1"/>
      </rPr>
      <t xml:space="preserve">   </t>
    </r>
    <r>
      <rPr>
        <sz val="12"/>
        <color theme="1"/>
        <rFont val="Arial"/>
        <family val="2"/>
      </rPr>
      <t>het btw-nummer van de leverancier;</t>
    </r>
  </si>
  <si>
    <r>
      <t>2.</t>
    </r>
    <r>
      <rPr>
        <sz val="12"/>
        <color theme="1"/>
        <rFont val="Times New Roman"/>
        <family val="1"/>
      </rPr>
      <t xml:space="preserve">   </t>
    </r>
    <r>
      <rPr>
        <sz val="12"/>
        <color theme="1"/>
        <rFont val="Arial"/>
        <family val="2"/>
      </rPr>
      <t>het nummer van de Kamer van Koophandel van de leverancier;</t>
    </r>
  </si>
  <si>
    <r>
      <t>3.</t>
    </r>
    <r>
      <rPr>
        <sz val="12"/>
        <color theme="1"/>
        <rFont val="Times New Roman"/>
        <family val="1"/>
      </rPr>
      <t xml:space="preserve">   </t>
    </r>
    <r>
      <rPr>
        <sz val="12"/>
        <color theme="1"/>
        <rFont val="Arial"/>
        <family val="2"/>
      </rPr>
      <t>het volgnummer van de factuur;</t>
    </r>
  </si>
  <si>
    <r>
      <t>4.</t>
    </r>
    <r>
      <rPr>
        <sz val="12"/>
        <color theme="1"/>
        <rFont val="Times New Roman"/>
        <family val="1"/>
      </rPr>
      <t xml:space="preserve">   </t>
    </r>
    <r>
      <rPr>
        <sz val="12"/>
        <color theme="1"/>
        <rFont val="Arial"/>
        <family val="2"/>
      </rPr>
      <t>een precieze aanduiding van de geleverde goederen;</t>
    </r>
  </si>
  <si>
    <r>
      <t>5.</t>
    </r>
    <r>
      <rPr>
        <sz val="12"/>
        <color theme="1"/>
        <rFont val="Times New Roman"/>
        <family val="1"/>
      </rPr>
      <t xml:space="preserve">   </t>
    </r>
    <r>
      <rPr>
        <sz val="12"/>
        <color theme="1"/>
        <rFont val="Arial"/>
        <family val="2"/>
      </rPr>
      <t>het aantal geleverde goederen;</t>
    </r>
  </si>
  <si>
    <r>
      <t>6.</t>
    </r>
    <r>
      <rPr>
        <sz val="12"/>
        <color theme="1"/>
        <rFont val="Times New Roman"/>
        <family val="1"/>
      </rPr>
      <t xml:space="preserve">   </t>
    </r>
    <r>
      <rPr>
        <sz val="12"/>
        <color theme="1"/>
        <rFont val="Arial"/>
        <family val="2"/>
      </rPr>
      <t>de datum van levering van de goederen;</t>
    </r>
  </si>
  <si>
    <r>
      <t>7.</t>
    </r>
    <r>
      <rPr>
        <sz val="12"/>
        <color theme="1"/>
        <rFont val="Times New Roman"/>
        <family val="1"/>
      </rPr>
      <t xml:space="preserve">   </t>
    </r>
    <r>
      <rPr>
        <sz val="12"/>
        <color theme="1"/>
        <rFont val="Arial"/>
        <family val="2"/>
      </rPr>
      <t>het btw-percentage;</t>
    </r>
  </si>
  <si>
    <r>
      <t>8.</t>
    </r>
    <r>
      <rPr>
        <sz val="12"/>
        <color theme="1"/>
        <rFont val="Times New Roman"/>
        <family val="1"/>
      </rPr>
      <t xml:space="preserve">   </t>
    </r>
    <r>
      <rPr>
        <sz val="12"/>
        <color theme="1"/>
        <rFont val="Arial"/>
        <family val="2"/>
      </rPr>
      <t>het factuurbedrag exclusief btw;</t>
    </r>
  </si>
  <si>
    <r>
      <t>9.</t>
    </r>
    <r>
      <rPr>
        <sz val="12"/>
        <color theme="1"/>
        <rFont val="Times New Roman"/>
        <family val="1"/>
      </rPr>
      <t xml:space="preserve">   </t>
    </r>
    <r>
      <rPr>
        <sz val="12"/>
        <color theme="1"/>
        <rFont val="Arial"/>
        <family val="2"/>
      </rPr>
      <t>het btw-bedrag.</t>
    </r>
  </si>
  <si>
    <t>Opgave 9.6</t>
  </si>
  <si>
    <t>Verwerk de bestelling van Horlogerie in het verkoopboek.</t>
  </si>
  <si>
    <t>Horlogerie</t>
  </si>
  <si>
    <t>2022-112</t>
  </si>
  <si>
    <t>I50304</t>
  </si>
  <si>
    <t>Journaliseer de verzonden factuur aan Horlogerie.</t>
  </si>
  <si>
    <t>Verwerk memoriaal bon 2022-112 in het memoriaal.</t>
  </si>
  <si>
    <t xml:space="preserve">2022-112 Horlogerie </t>
  </si>
  <si>
    <t>2022-112 Horlogerie  5</t>
  </si>
  <si>
    <t>2022-112 Horlogerie  3</t>
  </si>
  <si>
    <t>5 x € 45</t>
  </si>
  <si>
    <t>3 x € 35</t>
  </si>
  <si>
    <t>Journaliseer memoriaal bon 2022-112.</t>
  </si>
  <si>
    <t>e</t>
  </si>
  <si>
    <t>Stel het bijboek voor 30010 Horloge Nice samen.</t>
  </si>
  <si>
    <t>30010 Horloge Nice</t>
  </si>
  <si>
    <t xml:space="preserve">Montre </t>
  </si>
  <si>
    <t>Opgave 9.7</t>
  </si>
  <si>
    <t>Verwerk de maandelijkse omzet op basis van contract BH201912 in het verkoopboek.</t>
  </si>
  <si>
    <t>Watch</t>
  </si>
  <si>
    <t>2022-005</t>
  </si>
  <si>
    <t>BH201912</t>
  </si>
  <si>
    <t>Stel het journaal samen van de verkoopfactuur.</t>
  </si>
  <si>
    <t>Watch BH201912</t>
  </si>
  <si>
    <t>9.8 - 9.14</t>
  </si>
  <si>
    <t>Opgave 9.8</t>
  </si>
  <si>
    <t>Verwerk de gegevens van Watch in de btw-aangifte.</t>
  </si>
  <si>
    <t>Gegevens omzet en omzetbelasting</t>
  </si>
  <si>
    <t>Bedrag waarover omzetbelasting</t>
  </si>
  <si>
    <t>wordt berekend</t>
  </si>
  <si>
    <t>Omzetbelasting</t>
  </si>
  <si>
    <t>Rubriek 1 Prestaties binnenland</t>
  </si>
  <si>
    <t>1a</t>
  </si>
  <si>
    <t>Leveringen/diensten belast met hoog tarief</t>
  </si>
  <si>
    <t>€</t>
  </si>
  <si>
    <t>1b</t>
  </si>
  <si>
    <t>Leveringen/diensten belast met laag tarief</t>
  </si>
  <si>
    <t>1c</t>
  </si>
  <si>
    <t>Leveringen/diensten belast met overige tarieven, behalve 0%          €</t>
  </si>
  <si>
    <t>1d</t>
  </si>
  <si>
    <t>Privégebruik</t>
  </si>
  <si>
    <t>1e</t>
  </si>
  <si>
    <t>Leveringen/diensten belast met 0% of niet bij u belast</t>
  </si>
  <si>
    <t>Rubriek 2 Verleggingsregelingen binnenland</t>
  </si>
  <si>
    <t>2a</t>
  </si>
  <si>
    <t xml:space="preserve">Leveringen/diensten waarbij de heffing van de omzetbelasting </t>
  </si>
  <si>
    <t>naar u is verlegd</t>
  </si>
  <si>
    <r>
      <rPr>
        <b/>
        <i/>
        <sz val="12"/>
        <rFont val="Arial"/>
        <family val="2"/>
      </rPr>
      <t xml:space="preserve">Let op! </t>
    </r>
    <r>
      <rPr>
        <i/>
        <sz val="12"/>
        <rFont val="Arial"/>
        <family val="2"/>
      </rPr>
      <t>Voorbelasting invullen bij vraag 5b</t>
    </r>
  </si>
  <si>
    <t>Rubriek 3 Prestaties naar/in het buitenland</t>
  </si>
  <si>
    <t xml:space="preserve">3a </t>
  </si>
  <si>
    <t>Leveringen naar landen buiten de EU (uitvoer)</t>
  </si>
  <si>
    <t>3b</t>
  </si>
  <si>
    <t xml:space="preserve">Leveringen naar/diensten in landen binnen de EU </t>
  </si>
  <si>
    <t>3c</t>
  </si>
  <si>
    <t>Installatie/afstandsverkopen binnen de EU</t>
  </si>
  <si>
    <t>Rubriek 4 Prestaties uit het buitenland aan u verricht</t>
  </si>
  <si>
    <t xml:space="preserve">4a </t>
  </si>
  <si>
    <t xml:space="preserve">Leveringen/diensten uit landen buiten de EU </t>
  </si>
  <si>
    <t>4b</t>
  </si>
  <si>
    <t xml:space="preserve">Leveringen/diensten uit landen binnen de EU </t>
  </si>
  <si>
    <t>+</t>
  </si>
  <si>
    <t>Rubtiek 5 Voorbelasting en eindtotaal</t>
  </si>
  <si>
    <t>5a</t>
  </si>
  <si>
    <r>
      <t xml:space="preserve">Verschuldigde omzetbelasting: </t>
    </r>
    <r>
      <rPr>
        <i/>
        <sz val="12"/>
        <rFont val="Arial"/>
        <family val="2"/>
      </rPr>
      <t>tel de omzetbelasting van de rubrieken 1 t/m 4 op</t>
    </r>
  </si>
  <si>
    <t>5b</t>
  </si>
  <si>
    <t>Voorbelasting</t>
  </si>
  <si>
    <t>-</t>
  </si>
  <si>
    <t>5c</t>
  </si>
  <si>
    <r>
      <t xml:space="preserve">Subtotaal </t>
    </r>
    <r>
      <rPr>
        <i/>
        <sz val="12"/>
        <rFont val="Arial"/>
        <family val="2"/>
      </rPr>
      <t>(bereken 5a min 5b)</t>
    </r>
  </si>
  <si>
    <t>5d</t>
  </si>
  <si>
    <t>Vermindering KOR tot 01-01-2020</t>
  </si>
  <si>
    <t>5e</t>
  </si>
  <si>
    <t>X</t>
  </si>
  <si>
    <t>te betalen</t>
  </si>
  <si>
    <t>Onderteken nu het formulier op de voorkant</t>
  </si>
  <si>
    <t>terug te vragen</t>
  </si>
  <si>
    <t>Stel memoriaalbon 2022-023 samen die naar aanleiding van de btw-aangifte wordt gemaakt.</t>
  </si>
  <si>
    <t>2022-023</t>
  </si>
  <si>
    <t>btw aangifte 2e kwartaal 2022</t>
  </si>
  <si>
    <t>Journaliseer memoriaal bon 2022-023.</t>
  </si>
  <si>
    <t>Voor welke datum moet Watch de aangifte btw gedaan hebben en het verschuldigde bedrag naar de Belasting hebben overgemaakt?</t>
  </si>
  <si>
    <t>Voor 1 augustus 2022</t>
  </si>
  <si>
    <t>Opgave 9.9</t>
  </si>
  <si>
    <t>Verwerk de gegevens van Harpenau in de btw-aangifte.</t>
  </si>
  <si>
    <t>Leveringen/diensten belast met overige tarieven, behalve 0%     €</t>
  </si>
  <si>
    <t>Stel memoriaalbon 2022-053 samen die naar aanleiding van de btw-aangifte wordt gemaakt.</t>
  </si>
  <si>
    <t>2022 / 9</t>
  </si>
  <si>
    <t>btw aangifte 3e kwartaal 2022</t>
  </si>
  <si>
    <t>Journaliseer memoriaal bon 2022-053.</t>
  </si>
  <si>
    <t>Voor welke datum moet Harpenau de aangifte btw gedaan hebben en het verschuldigde bedrag naar de Belasting hebben overgemaakt?</t>
  </si>
  <si>
    <t>Voor 1 november 2022</t>
  </si>
  <si>
    <t>Opgave 9.10</t>
  </si>
  <si>
    <t>nr</t>
  </si>
  <si>
    <t>naam</t>
  </si>
  <si>
    <t>Te verrekenen OB</t>
  </si>
  <si>
    <t>Verschuldigde OB hoog</t>
  </si>
  <si>
    <t>Verkoopkosten</t>
  </si>
  <si>
    <t>Inkoopw omzet</t>
  </si>
  <si>
    <t>Eigen vermogen balans</t>
  </si>
  <si>
    <t>Sluit de volgende grootboekrekeningen af:</t>
  </si>
  <si>
    <t>0600 Eigen vermogen                                                                                                                                                                                 EUR</t>
  </si>
  <si>
    <t>0680 Privé                                                                                                                                                                                                        EUR</t>
  </si>
  <si>
    <t>naar Eigen vermogen</t>
  </si>
  <si>
    <t xml:space="preserve">1600 Te verrekenen omzetbelasting                                                                                                                                                        </t>
  </si>
  <si>
    <t>Telling</t>
  </si>
  <si>
    <t xml:space="preserve">1650 Verschuldigde omzetbelasting  hoog                                                                                                                                          </t>
  </si>
  <si>
    <t xml:space="preserve">3000 Voorraad goederen                                                                                                                                                                               </t>
  </si>
  <si>
    <t>Opgave 9.11</t>
  </si>
  <si>
    <t>Verwerk memoriaalbon 2022-044 in het memoriaal.</t>
  </si>
  <si>
    <t xml:space="preserve">Boeken en tijdschriften </t>
  </si>
  <si>
    <t>Privé 2</t>
  </si>
  <si>
    <t>Privé 6</t>
  </si>
  <si>
    <t>Journaliseer memoriaalbon 2022-044.</t>
  </si>
  <si>
    <t>Opgave 9.12</t>
  </si>
  <si>
    <t>Verwerk voor Baan de inkoopfactuur van Essent in het inkoopboek.</t>
  </si>
  <si>
    <t>Essent</t>
  </si>
  <si>
    <t>2022-068</t>
  </si>
  <si>
    <t>Journaliseer voor Baan de ontvangen factuur van Essent.</t>
  </si>
  <si>
    <t>Essent Z12585</t>
  </si>
  <si>
    <t>Opgave 9.13</t>
  </si>
  <si>
    <t>2022 / 8</t>
  </si>
  <si>
    <t>2022-098</t>
  </si>
  <si>
    <t>Webber 100</t>
  </si>
  <si>
    <t>Webber 200</t>
  </si>
  <si>
    <t>Webber 300</t>
  </si>
  <si>
    <t xml:space="preserve">Webber </t>
  </si>
  <si>
    <t>Opgave 9.14</t>
  </si>
  <si>
    <t>Verwerk voor Baan de order van Dylan in het verkoopboek.</t>
  </si>
  <si>
    <t>I50126</t>
  </si>
  <si>
    <t>Dylan I50126</t>
  </si>
  <si>
    <t>Vul het invoerscherm van het memoriaalbon in.</t>
  </si>
  <si>
    <t>Stel het bijboek voor 30010 Dameskleding samen.</t>
  </si>
  <si>
    <t>30010 Dameskleding</t>
  </si>
  <si>
    <t>9.15 - 9.20</t>
  </si>
  <si>
    <t>Opgave 9.15</t>
  </si>
  <si>
    <t>Journaliseer voor Winter de ontvangen factuur van De Haan tenten.</t>
  </si>
  <si>
    <t>2022-067</t>
  </si>
  <si>
    <t>De Haan 8</t>
  </si>
  <si>
    <t>De Haan 6</t>
  </si>
  <si>
    <t>De Haan</t>
  </si>
  <si>
    <t>Opgave 9.16</t>
  </si>
  <si>
    <t>Journaliseer kasstaat 2022-011.</t>
  </si>
  <si>
    <t>2022-011</t>
  </si>
  <si>
    <t>huishoudgeld</t>
  </si>
  <si>
    <t>postzegels</t>
  </si>
  <si>
    <t>week 11</t>
  </si>
  <si>
    <t>Opgave 9.17</t>
  </si>
  <si>
    <r>
      <t>Journaliseer de overboeking van de omzetbelasting voor de aangifte omzetbelasting over het 3</t>
    </r>
    <r>
      <rPr>
        <vertAlign val="superscript"/>
        <sz val="12"/>
        <color theme="1"/>
        <rFont val="Arial"/>
        <family val="2"/>
      </rPr>
      <t>e</t>
    </r>
    <r>
      <rPr>
        <sz val="12"/>
        <color theme="1"/>
        <rFont val="Arial"/>
        <family val="2"/>
      </rPr>
      <t xml:space="preserve"> kwartaal.</t>
    </r>
  </si>
  <si>
    <t>Aangifte OB 3e kwartaal</t>
  </si>
  <si>
    <t>1660</t>
  </si>
  <si>
    <t>Opgave 9.18</t>
  </si>
  <si>
    <t>Journaliseer voor Winter de factuur van Essent.</t>
  </si>
  <si>
    <t>2022-045</t>
  </si>
  <si>
    <t>juli 2022</t>
  </si>
  <si>
    <t>1600</t>
  </si>
  <si>
    <t>807</t>
  </si>
  <si>
    <t>Opgave 9.19</t>
  </si>
  <si>
    <t>Verwerk voor Winter de verkoopfactuur in het verkoopboek.</t>
  </si>
  <si>
    <t>Shamila Roshni</t>
  </si>
  <si>
    <t>2022-123</t>
  </si>
  <si>
    <t>I50305</t>
  </si>
  <si>
    <t>Verwerk voor Winter de aflevering van de tenten in het memoriaal.</t>
  </si>
  <si>
    <t>Shamila Roshni 4</t>
  </si>
  <si>
    <r>
      <t xml:space="preserve">Journaliseer voor Winter de verzonden verkoopfactuur </t>
    </r>
    <r>
      <rPr>
        <b/>
        <sz val="12"/>
        <color theme="1"/>
        <rFont val="Arial"/>
        <family val="2"/>
      </rPr>
      <t xml:space="preserve">en </t>
    </r>
    <r>
      <rPr>
        <sz val="12"/>
        <color theme="1"/>
        <rFont val="Arial"/>
        <family val="2"/>
      </rPr>
      <t>de verzending van de tenten.</t>
    </r>
  </si>
  <si>
    <t>EN</t>
  </si>
  <si>
    <t>Opgave 9.20</t>
  </si>
  <si>
    <t>Journaliseer voor Winter memoriaalbon 2022-045.</t>
  </si>
  <si>
    <t>Privé 1</t>
  </si>
  <si>
    <t>Partytent</t>
  </si>
  <si>
    <t>Uitwerking 9.1 - 9.4</t>
  </si>
  <si>
    <t>Uitwerking 9.5 - 9.7</t>
  </si>
  <si>
    <t>Uitwerking 9.8 - 9.14</t>
  </si>
  <si>
    <t>Uitwerking 9.15 - 9.20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</si>
</sst>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64" formatCode="0000"/>
    <numFmt numFmtId="165" formatCode="_ * #,##0_ ;_ * \-#,##0_ ;_ * &quot;-&quot;??_ ;_ @_ "/>
    <numFmt numFmtId="166" formatCode="#,##0.00_ ;\-#,##0.00\ "/>
  </numFmts>
  <fonts count="26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u/>
      <sz val="11"/>
      <color theme="10"/>
      <name val="Calibri"/>
      <family val="2"/>
      <scheme val="minor"/>
    </font>
    <font>
      <b/>
      <sz val="12"/>
      <color rgb="FF7030A0"/>
      <name val="Arial"/>
      <family val="2"/>
    </font>
    <font>
      <sz val="12"/>
      <color rgb="FF7030A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2"/>
      <color rgb="FF002060"/>
      <name val="Arial"/>
      <family val="2"/>
    </font>
    <font>
      <sz val="12"/>
      <color theme="0"/>
      <name val="Arial"/>
      <family val="2"/>
    </font>
    <font>
      <b/>
      <sz val="12"/>
      <color theme="0"/>
      <name val="Arial"/>
      <family val="2"/>
    </font>
    <font>
      <b/>
      <sz val="12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Times New Roman"/>
      <family val="1"/>
    </font>
    <font>
      <i/>
      <sz val="12"/>
      <color theme="1"/>
      <name val="Arial"/>
      <family val="2"/>
    </font>
    <font>
      <i/>
      <sz val="12"/>
      <name val="Arial"/>
      <family val="2"/>
    </font>
    <font>
      <b/>
      <i/>
      <sz val="12"/>
      <name val="Arial"/>
      <family val="2"/>
    </font>
    <font>
      <vertAlign val="superscript"/>
      <sz val="12"/>
      <color theme="1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339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CCFF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 style="thin">
        <color indexed="64"/>
      </left>
      <right/>
      <top/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/>
      <right/>
      <top/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43" fontId="9" fillId="0" borderId="0" applyFont="0" applyFill="0" applyBorder="0" applyAlignment="0" applyProtection="0"/>
  </cellStyleXfs>
  <cellXfs count="387">
    <xf numFmtId="0" fontId="0" fillId="0" borderId="0" xfId="0"/>
    <xf numFmtId="0" fontId="1" fillId="0" borderId="0" xfId="0" applyFont="1"/>
    <xf numFmtId="0" fontId="2" fillId="0" borderId="0" xfId="0" applyFont="1"/>
    <xf numFmtId="0" fontId="5" fillId="0" borderId="0" xfId="0" applyFont="1"/>
    <xf numFmtId="0" fontId="3" fillId="0" borderId="0" xfId="0" applyFont="1"/>
    <xf numFmtId="164" fontId="1" fillId="0" borderId="0" xfId="0" applyNumberFormat="1" applyFont="1" applyAlignment="1">
      <alignment horizontal="left"/>
    </xf>
    <xf numFmtId="0" fontId="6" fillId="0" borderId="0" xfId="0" applyFont="1"/>
    <xf numFmtId="0" fontId="6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14" fontId="1" fillId="0" borderId="0" xfId="0" applyNumberFormat="1" applyFont="1" applyAlignment="1">
      <alignment horizontal="left"/>
    </xf>
    <xf numFmtId="0" fontId="4" fillId="0" borderId="0" xfId="1" quotePrefix="1"/>
    <xf numFmtId="0" fontId="7" fillId="0" borderId="0" xfId="0" applyFont="1" applyAlignment="1">
      <alignment vertical="center"/>
    </xf>
    <xf numFmtId="165" fontId="7" fillId="0" borderId="1" xfId="2" applyNumberFormat="1" applyFont="1" applyBorder="1" applyAlignment="1">
      <alignment vertical="center"/>
    </xf>
    <xf numFmtId="0" fontId="10" fillId="4" borderId="5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5" borderId="0" xfId="0" applyFont="1" applyFill="1" applyAlignment="1">
      <alignment horizontal="center" vertical="center"/>
    </xf>
    <xf numFmtId="0" fontId="1" fillId="5" borderId="0" xfId="0" applyFont="1" applyFill="1" applyAlignment="1">
      <alignment vertical="center"/>
    </xf>
    <xf numFmtId="0" fontId="2" fillId="5" borderId="0" xfId="0" applyFont="1" applyFill="1" applyAlignment="1">
      <alignment vertical="center"/>
    </xf>
    <xf numFmtId="0" fontId="12" fillId="6" borderId="0" xfId="0" applyFont="1" applyFill="1" applyAlignment="1">
      <alignment vertical="center"/>
    </xf>
    <xf numFmtId="0" fontId="1" fillId="7" borderId="1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/>
    </xf>
    <xf numFmtId="49" fontId="1" fillId="8" borderId="1" xfId="0" applyNumberFormat="1" applyFont="1" applyFill="1" applyBorder="1" applyAlignment="1">
      <alignment horizontal="center" vertical="center"/>
    </xf>
    <xf numFmtId="0" fontId="12" fillId="6" borderId="0" xfId="0" applyFont="1" applyFill="1" applyAlignment="1">
      <alignment horizontal="left" vertical="center"/>
    </xf>
    <xf numFmtId="1" fontId="1" fillId="8" borderId="1" xfId="0" applyNumberFormat="1" applyFont="1" applyFill="1" applyBorder="1" applyAlignment="1">
      <alignment horizontal="center" vertical="center"/>
    </xf>
    <xf numFmtId="17" fontId="1" fillId="7" borderId="1" xfId="0" applyNumberFormat="1" applyFont="1" applyFill="1" applyBorder="1" applyAlignment="1">
      <alignment horizontal="center" vertical="center"/>
    </xf>
    <xf numFmtId="49" fontId="1" fillId="7" borderId="1" xfId="0" applyNumberFormat="1" applyFont="1" applyFill="1" applyBorder="1" applyAlignment="1">
      <alignment horizontal="center" vertical="center"/>
    </xf>
    <xf numFmtId="14" fontId="1" fillId="7" borderId="1" xfId="0" applyNumberFormat="1" applyFont="1" applyFill="1" applyBorder="1" applyAlignment="1">
      <alignment horizontal="center" vertical="center"/>
    </xf>
    <xf numFmtId="2" fontId="1" fillId="7" borderId="1" xfId="0" applyNumberFormat="1" applyFont="1" applyFill="1" applyBorder="1" applyAlignment="1">
      <alignment horizontal="center" vertical="center"/>
    </xf>
    <xf numFmtId="0" fontId="12" fillId="6" borderId="14" xfId="0" applyFont="1" applyFill="1" applyBorder="1" applyAlignment="1">
      <alignment horizontal="center" vertical="center" wrapText="1"/>
    </xf>
    <xf numFmtId="0" fontId="12" fillId="6" borderId="15" xfId="0" applyFont="1" applyFill="1" applyBorder="1" applyAlignment="1">
      <alignment horizontal="center" vertical="center" wrapText="1"/>
    </xf>
    <xf numFmtId="0" fontId="12" fillId="6" borderId="17" xfId="0" applyFont="1" applyFill="1" applyBorder="1" applyAlignment="1">
      <alignment horizontal="center" vertical="center" wrapText="1"/>
    </xf>
    <xf numFmtId="0" fontId="12" fillId="6" borderId="18" xfId="0" applyFont="1" applyFill="1" applyBorder="1" applyAlignment="1">
      <alignment horizontal="center" vertical="center" wrapText="1"/>
    </xf>
    <xf numFmtId="43" fontId="1" fillId="0" borderId="1" xfId="2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3" fillId="9" borderId="3" xfId="0" applyFont="1" applyFill="1" applyBorder="1" applyAlignment="1">
      <alignment horizontal="center" vertical="center"/>
    </xf>
    <xf numFmtId="0" fontId="12" fillId="6" borderId="21" xfId="0" applyFont="1" applyFill="1" applyBorder="1" applyAlignment="1">
      <alignment horizontal="center" vertical="center" wrapText="1"/>
    </xf>
    <xf numFmtId="0" fontId="12" fillId="6" borderId="22" xfId="0" applyFont="1" applyFill="1" applyBorder="1" applyAlignment="1">
      <alignment horizontal="center" vertical="center" wrapText="1"/>
    </xf>
    <xf numFmtId="14" fontId="3" fillId="0" borderId="17" xfId="0" applyNumberFormat="1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9" fontId="1" fillId="0" borderId="0" xfId="0" applyNumberFormat="1" applyFont="1" applyAlignment="1">
      <alignment horizontal="center"/>
    </xf>
    <xf numFmtId="0" fontId="1" fillId="5" borderId="0" xfId="0" applyFont="1" applyFill="1"/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0" fontId="2" fillId="5" borderId="0" xfId="0" applyFont="1" applyFill="1"/>
    <xf numFmtId="0" fontId="1" fillId="5" borderId="0" xfId="0" applyFont="1" applyFill="1" applyAlignment="1">
      <alignment horizontal="center"/>
    </xf>
    <xf numFmtId="0" fontId="1" fillId="0" borderId="17" xfId="0" applyFont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20" xfId="0" applyFont="1" applyFill="1" applyBorder="1" applyAlignment="1">
      <alignment horizontal="center" vertical="center" wrapText="1"/>
    </xf>
    <xf numFmtId="0" fontId="12" fillId="6" borderId="1" xfId="0" applyFont="1" applyFill="1" applyBorder="1" applyAlignment="1">
      <alignment horizontal="center" vertical="center" wrapText="1"/>
    </xf>
    <xf numFmtId="0" fontId="1" fillId="7" borderId="2" xfId="0" applyFont="1" applyFill="1" applyBorder="1" applyAlignment="1">
      <alignment horizontal="center" vertical="center"/>
    </xf>
    <xf numFmtId="43" fontId="1" fillId="7" borderId="23" xfId="2" applyFont="1" applyFill="1" applyBorder="1" applyAlignment="1">
      <alignment vertical="center"/>
    </xf>
    <xf numFmtId="14" fontId="1" fillId="7" borderId="20" xfId="0" applyNumberFormat="1" applyFont="1" applyFill="1" applyBorder="1" applyAlignment="1">
      <alignment horizontal="center" vertical="center"/>
    </xf>
    <xf numFmtId="0" fontId="1" fillId="7" borderId="4" xfId="0" applyFont="1" applyFill="1" applyBorder="1" applyAlignment="1">
      <alignment horizontal="left" vertical="center"/>
    </xf>
    <xf numFmtId="0" fontId="1" fillId="7" borderId="2" xfId="0" applyFont="1" applyFill="1" applyBorder="1" applyAlignment="1">
      <alignment vertical="center"/>
    </xf>
    <xf numFmtId="0" fontId="2" fillId="5" borderId="0" xfId="0" applyFont="1" applyFill="1" applyAlignment="1">
      <alignment horizontal="left" vertical="center"/>
    </xf>
    <xf numFmtId="0" fontId="12" fillId="6" borderId="19" xfId="0" applyFont="1" applyFill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/>
    </xf>
    <xf numFmtId="9" fontId="1" fillId="0" borderId="17" xfId="0" applyNumberFormat="1" applyFont="1" applyBorder="1" applyAlignment="1">
      <alignment horizontal="center" vertical="center"/>
    </xf>
    <xf numFmtId="9" fontId="1" fillId="0" borderId="20" xfId="0" applyNumberFormat="1" applyFont="1" applyBorder="1" applyAlignment="1">
      <alignment horizontal="center" vertical="center"/>
    </xf>
    <xf numFmtId="0" fontId="12" fillId="6" borderId="25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9" fontId="3" fillId="0" borderId="17" xfId="0" applyNumberFormat="1" applyFont="1" applyBorder="1" applyAlignment="1">
      <alignment horizontal="center" vertical="center"/>
    </xf>
    <xf numFmtId="0" fontId="12" fillId="6" borderId="20" xfId="0" applyFont="1" applyFill="1" applyBorder="1" applyAlignment="1">
      <alignment vertical="center" wrapText="1"/>
    </xf>
    <xf numFmtId="0" fontId="3" fillId="0" borderId="23" xfId="0" applyFont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/>
    </xf>
    <xf numFmtId="49" fontId="1" fillId="5" borderId="0" xfId="0" applyNumberFormat="1" applyFont="1" applyFill="1" applyAlignment="1">
      <alignment horizontal="center" vertical="center"/>
    </xf>
    <xf numFmtId="14" fontId="1" fillId="5" borderId="0" xfId="0" applyNumberFormat="1" applyFont="1" applyFill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2" fontId="1" fillId="5" borderId="0" xfId="0" applyNumberFormat="1" applyFont="1" applyFill="1" applyAlignment="1">
      <alignment horizontal="center" vertical="center"/>
    </xf>
    <xf numFmtId="14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43" fontId="3" fillId="0" borderId="17" xfId="2" applyFont="1" applyFill="1" applyBorder="1" applyAlignment="1">
      <alignment vertical="center"/>
    </xf>
    <xf numFmtId="49" fontId="3" fillId="0" borderId="17" xfId="0" applyNumberFormat="1" applyFont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center" vertical="center" wrapText="1"/>
    </xf>
    <xf numFmtId="0" fontId="14" fillId="11" borderId="5" xfId="0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3" fontId="3" fillId="0" borderId="1" xfId="2" applyFont="1" applyFill="1" applyBorder="1" applyAlignment="1">
      <alignment horizontal="center" vertical="center" wrapText="1"/>
    </xf>
    <xf numFmtId="43" fontId="14" fillId="0" borderId="1" xfId="2" applyFont="1" applyFill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43" fontId="1" fillId="0" borderId="1" xfId="2" applyFont="1" applyBorder="1" applyAlignment="1">
      <alignment horizontal="center" vertical="center"/>
    </xf>
    <xf numFmtId="43" fontId="1" fillId="0" borderId="17" xfId="2" applyFont="1" applyBorder="1" applyAlignment="1">
      <alignment vertical="center"/>
    </xf>
    <xf numFmtId="43" fontId="3" fillId="0" borderId="23" xfId="2" applyFont="1" applyBorder="1" applyAlignment="1">
      <alignment horizontal="center" vertical="center" wrapText="1"/>
    </xf>
    <xf numFmtId="43" fontId="3" fillId="0" borderId="17" xfId="2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3" fillId="0" borderId="18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1" fillId="7" borderId="1" xfId="0" applyFont="1" applyFill="1" applyBorder="1" applyAlignment="1">
      <alignment vertical="center"/>
    </xf>
    <xf numFmtId="0" fontId="14" fillId="11" borderId="1" xfId="0" applyFont="1" applyFill="1" applyBorder="1" applyAlignment="1">
      <alignment horizontal="center" vertical="center" wrapText="1"/>
    </xf>
    <xf numFmtId="2" fontId="1" fillId="7" borderId="23" xfId="0" applyNumberFormat="1" applyFont="1" applyFill="1" applyBorder="1" applyAlignment="1">
      <alignment vertical="center"/>
    </xf>
    <xf numFmtId="0" fontId="4" fillId="0" borderId="0" xfId="1"/>
    <xf numFmtId="0" fontId="15" fillId="0" borderId="0" xfId="0" applyFont="1"/>
    <xf numFmtId="0" fontId="16" fillId="0" borderId="0" xfId="0" applyFont="1"/>
    <xf numFmtId="0" fontId="15" fillId="5" borderId="0" xfId="0" applyFont="1" applyFill="1"/>
    <xf numFmtId="0" fontId="16" fillId="5" borderId="0" xfId="0" applyFont="1" applyFill="1" applyAlignment="1">
      <alignment vertical="center"/>
    </xf>
    <xf numFmtId="0" fontId="15" fillId="5" borderId="0" xfId="0" applyFont="1" applyFill="1" applyAlignment="1">
      <alignment vertical="center"/>
    </xf>
    <xf numFmtId="0" fontId="17" fillId="6" borderId="20" xfId="0" applyFont="1" applyFill="1" applyBorder="1" applyAlignment="1">
      <alignment vertical="center" wrapText="1"/>
    </xf>
    <xf numFmtId="0" fontId="18" fillId="0" borderId="23" xfId="0" applyFont="1" applyBorder="1" applyAlignment="1">
      <alignment horizontal="center" vertical="center" wrapText="1"/>
    </xf>
    <xf numFmtId="0" fontId="15" fillId="10" borderId="1" xfId="0" applyFont="1" applyFill="1" applyBorder="1" applyAlignment="1">
      <alignment horizontal="center" vertical="center"/>
    </xf>
    <xf numFmtId="0" fontId="15" fillId="5" borderId="0" xfId="0" applyFont="1" applyFill="1" applyAlignment="1">
      <alignment horizontal="center" vertical="center"/>
    </xf>
    <xf numFmtId="49" fontId="15" fillId="5" borderId="0" xfId="0" applyNumberFormat="1" applyFont="1" applyFill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49" fontId="15" fillId="0" borderId="1" xfId="0" applyNumberFormat="1" applyFont="1" applyBorder="1" applyAlignment="1">
      <alignment horizontal="center" vertical="center"/>
    </xf>
    <xf numFmtId="14" fontId="15" fillId="0" borderId="1" xfId="0" applyNumberFormat="1" applyFont="1" applyBorder="1" applyAlignment="1">
      <alignment horizontal="center" vertical="center"/>
    </xf>
    <xf numFmtId="14" fontId="15" fillId="5" borderId="0" xfId="0" applyNumberFormat="1" applyFont="1" applyFill="1" applyAlignment="1">
      <alignment horizontal="center" vertical="center"/>
    </xf>
    <xf numFmtId="1" fontId="15" fillId="0" borderId="1" xfId="0" applyNumberFormat="1" applyFont="1" applyBorder="1" applyAlignment="1">
      <alignment horizontal="center" vertical="center"/>
    </xf>
    <xf numFmtId="2" fontId="15" fillId="5" borderId="0" xfId="0" applyNumberFormat="1" applyFont="1" applyFill="1" applyAlignment="1">
      <alignment horizontal="center" vertical="center"/>
    </xf>
    <xf numFmtId="2" fontId="15" fillId="0" borderId="1" xfId="0" applyNumberFormat="1" applyFont="1" applyBorder="1" applyAlignment="1">
      <alignment horizontal="center" vertical="center"/>
    </xf>
    <xf numFmtId="0" fontId="16" fillId="5" borderId="0" xfId="0" applyFont="1" applyFill="1" applyAlignment="1">
      <alignment horizontal="left" vertical="center"/>
    </xf>
    <xf numFmtId="0" fontId="17" fillId="6" borderId="17" xfId="0" applyFont="1" applyFill="1" applyBorder="1" applyAlignment="1">
      <alignment horizontal="center" vertical="center" wrapText="1"/>
    </xf>
    <xf numFmtId="0" fontId="17" fillId="6" borderId="20" xfId="0" applyFont="1" applyFill="1" applyBorder="1" applyAlignment="1">
      <alignment horizontal="center" vertical="center" wrapText="1"/>
    </xf>
    <xf numFmtId="0" fontId="15" fillId="0" borderId="17" xfId="0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43" fontId="15" fillId="0" borderId="17" xfId="2" applyFont="1" applyFill="1" applyBorder="1" applyAlignment="1">
      <alignment vertical="center"/>
    </xf>
    <xf numFmtId="9" fontId="15" fillId="0" borderId="17" xfId="0" applyNumberFormat="1" applyFont="1" applyBorder="1" applyAlignment="1">
      <alignment horizontal="center" vertical="center"/>
    </xf>
    <xf numFmtId="9" fontId="15" fillId="0" borderId="20" xfId="0" applyNumberFormat="1" applyFont="1" applyBorder="1" applyAlignment="1">
      <alignment horizontal="center" vertical="center"/>
    </xf>
    <xf numFmtId="0" fontId="19" fillId="9" borderId="3" xfId="0" applyFont="1" applyFill="1" applyBorder="1" applyAlignment="1">
      <alignment horizontal="center" vertical="center"/>
    </xf>
    <xf numFmtId="0" fontId="17" fillId="6" borderId="21" xfId="0" applyFont="1" applyFill="1" applyBorder="1" applyAlignment="1">
      <alignment horizontal="center" vertical="center" wrapText="1"/>
    </xf>
    <xf numFmtId="0" fontId="17" fillId="6" borderId="22" xfId="0" applyFont="1" applyFill="1" applyBorder="1" applyAlignment="1">
      <alignment horizontal="center" vertical="center" wrapText="1"/>
    </xf>
    <xf numFmtId="0" fontId="17" fillId="6" borderId="15" xfId="0" applyFont="1" applyFill="1" applyBorder="1" applyAlignment="1">
      <alignment horizontal="center" vertical="center" wrapText="1"/>
    </xf>
    <xf numFmtId="14" fontId="18" fillId="0" borderId="17" xfId="0" applyNumberFormat="1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 wrapText="1"/>
    </xf>
    <xf numFmtId="0" fontId="18" fillId="0" borderId="20" xfId="0" applyFont="1" applyBorder="1" applyAlignment="1">
      <alignment horizontal="center" vertical="center" wrapText="1"/>
    </xf>
    <xf numFmtId="43" fontId="18" fillId="0" borderId="23" xfId="2" applyFont="1" applyFill="1" applyBorder="1" applyAlignment="1">
      <alignment horizontal="center" vertical="center" wrapText="1"/>
    </xf>
    <xf numFmtId="43" fontId="18" fillId="0" borderId="17" xfId="2" applyFont="1" applyFill="1" applyBorder="1" applyAlignment="1">
      <alignment horizontal="center" vertical="center" wrapText="1"/>
    </xf>
    <xf numFmtId="0" fontId="18" fillId="0" borderId="2" xfId="0" applyFont="1" applyBorder="1" applyAlignment="1">
      <alignment horizontal="left" vertical="center" wrapText="1"/>
    </xf>
    <xf numFmtId="0" fontId="18" fillId="0" borderId="4" xfId="0" applyFont="1" applyBorder="1" applyAlignment="1">
      <alignment horizontal="left" vertical="center" wrapText="1"/>
    </xf>
    <xf numFmtId="0" fontId="18" fillId="0" borderId="3" xfId="0" applyFont="1" applyBorder="1" applyAlignment="1">
      <alignment horizontal="left" vertical="center" wrapText="1"/>
    </xf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7" fillId="6" borderId="0" xfId="0" applyFont="1" applyFill="1" applyAlignment="1">
      <alignment vertical="center"/>
    </xf>
    <xf numFmtId="0" fontId="15" fillId="7" borderId="1" xfId="0" applyFont="1" applyFill="1" applyBorder="1" applyAlignment="1">
      <alignment horizontal="center" vertical="center"/>
    </xf>
    <xf numFmtId="0" fontId="15" fillId="8" borderId="1" xfId="0" applyFont="1" applyFill="1" applyBorder="1" applyAlignment="1">
      <alignment horizontal="center" vertical="center"/>
    </xf>
    <xf numFmtId="49" fontId="15" fillId="8" borderId="1" xfId="0" applyNumberFormat="1" applyFont="1" applyFill="1" applyBorder="1" applyAlignment="1">
      <alignment horizontal="center" vertical="center"/>
    </xf>
    <xf numFmtId="1" fontId="15" fillId="8" borderId="1" xfId="0" applyNumberFormat="1" applyFont="1" applyFill="1" applyBorder="1" applyAlignment="1">
      <alignment horizontal="center" vertical="center"/>
    </xf>
    <xf numFmtId="17" fontId="15" fillId="7" borderId="1" xfId="0" applyNumberFormat="1" applyFont="1" applyFill="1" applyBorder="1" applyAlignment="1">
      <alignment horizontal="center" vertical="center"/>
    </xf>
    <xf numFmtId="49" fontId="15" fillId="7" borderId="1" xfId="0" applyNumberFormat="1" applyFont="1" applyFill="1" applyBorder="1" applyAlignment="1">
      <alignment horizontal="center" vertical="center"/>
    </xf>
    <xf numFmtId="14" fontId="15" fillId="7" borderId="1" xfId="0" applyNumberFormat="1" applyFont="1" applyFill="1" applyBorder="1" applyAlignment="1">
      <alignment horizontal="center" vertical="center"/>
    </xf>
    <xf numFmtId="2" fontId="15" fillId="7" borderId="1" xfId="0" applyNumberFormat="1" applyFont="1" applyFill="1" applyBorder="1" applyAlignment="1">
      <alignment horizontal="center" vertical="center"/>
    </xf>
    <xf numFmtId="0" fontId="17" fillId="6" borderId="1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9" fontId="15" fillId="7" borderId="1" xfId="0" applyNumberFormat="1" applyFont="1" applyFill="1" applyBorder="1" applyAlignment="1">
      <alignment horizontal="center" vertical="center"/>
    </xf>
    <xf numFmtId="43" fontId="15" fillId="0" borderId="1" xfId="2" applyFont="1" applyBorder="1" applyAlignment="1">
      <alignment vertical="center"/>
    </xf>
    <xf numFmtId="43" fontId="18" fillId="0" borderId="23" xfId="2" applyFont="1" applyFill="1" applyBorder="1" applyAlignment="1">
      <alignment horizontal="right" vertical="center" wrapText="1"/>
    </xf>
    <xf numFmtId="43" fontId="18" fillId="0" borderId="17" xfId="2" applyFont="1" applyFill="1" applyBorder="1" applyAlignment="1">
      <alignment horizontal="right" vertical="center" wrapText="1"/>
    </xf>
    <xf numFmtId="0" fontId="15" fillId="0" borderId="0" xfId="0" applyFont="1" applyAlignment="1">
      <alignment horizontal="center"/>
    </xf>
    <xf numFmtId="9" fontId="15" fillId="0" borderId="0" xfId="0" applyNumberFormat="1" applyFont="1" applyAlignment="1">
      <alignment horizontal="center"/>
    </xf>
    <xf numFmtId="0" fontId="15" fillId="8" borderId="1" xfId="0" applyFont="1" applyFill="1" applyBorder="1" applyAlignment="1">
      <alignment vertical="center"/>
    </xf>
    <xf numFmtId="43" fontId="15" fillId="8" borderId="1" xfId="2" applyFont="1" applyFill="1" applyBorder="1" applyAlignment="1">
      <alignment vertical="center"/>
    </xf>
    <xf numFmtId="43" fontId="15" fillId="0" borderId="1" xfId="2" applyFont="1" applyFill="1" applyBorder="1" applyAlignment="1">
      <alignment horizontal="center" vertical="center"/>
    </xf>
    <xf numFmtId="0" fontId="16" fillId="5" borderId="0" xfId="0" applyFont="1" applyFill="1"/>
    <xf numFmtId="9" fontId="15" fillId="0" borderId="1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vertical="center"/>
    </xf>
    <xf numFmtId="43" fontId="15" fillId="0" borderId="1" xfId="2" applyFont="1" applyFill="1" applyBorder="1" applyAlignment="1">
      <alignment vertical="center"/>
    </xf>
    <xf numFmtId="0" fontId="17" fillId="3" borderId="3" xfId="0" applyFont="1" applyFill="1" applyBorder="1" applyAlignment="1">
      <alignment horizontal="center" vertical="center" wrapText="1"/>
    </xf>
    <xf numFmtId="0" fontId="20" fillId="11" borderId="5" xfId="0" applyFont="1" applyFill="1" applyBorder="1" applyAlignment="1">
      <alignment horizontal="center" vertical="center" wrapText="1"/>
    </xf>
    <xf numFmtId="14" fontId="18" fillId="0" borderId="1" xfId="0" applyNumberFormat="1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43" fontId="18" fillId="0" borderId="1" xfId="2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43" fontId="3" fillId="0" borderId="1" xfId="2" applyFont="1" applyFill="1" applyBorder="1" applyAlignment="1">
      <alignment horizontal="center" wrapText="1"/>
    </xf>
    <xf numFmtId="0" fontId="17" fillId="2" borderId="3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left" vertical="center" indent="1"/>
    </xf>
    <xf numFmtId="43" fontId="15" fillId="0" borderId="1" xfId="0" applyNumberFormat="1" applyFont="1" applyBorder="1" applyAlignment="1">
      <alignment horizontal="center" vertical="center"/>
    </xf>
    <xf numFmtId="0" fontId="15" fillId="5" borderId="0" xfId="0" applyFont="1" applyFill="1" applyAlignment="1">
      <alignment horizontal="center"/>
    </xf>
    <xf numFmtId="0" fontId="18" fillId="0" borderId="17" xfId="0" applyFont="1" applyBorder="1" applyAlignment="1">
      <alignment horizontal="center" vertical="center"/>
    </xf>
    <xf numFmtId="43" fontId="18" fillId="0" borderId="17" xfId="2" applyFont="1" applyFill="1" applyBorder="1" applyAlignment="1">
      <alignment vertical="center"/>
    </xf>
    <xf numFmtId="9" fontId="18" fillId="0" borderId="17" xfId="0" applyNumberFormat="1" applyFont="1" applyBorder="1" applyAlignment="1">
      <alignment horizontal="center" vertical="center"/>
    </xf>
    <xf numFmtId="0" fontId="17" fillId="6" borderId="18" xfId="0" applyFont="1" applyFill="1" applyBorder="1" applyAlignment="1">
      <alignment horizontal="center" vertical="center" wrapText="1"/>
    </xf>
    <xf numFmtId="43" fontId="15" fillId="7" borderId="23" xfId="2" applyFont="1" applyFill="1" applyBorder="1" applyAlignment="1">
      <alignment vertical="center"/>
    </xf>
    <xf numFmtId="9" fontId="15" fillId="0" borderId="0" xfId="0" applyNumberFormat="1" applyFont="1"/>
    <xf numFmtId="0" fontId="20" fillId="11" borderId="1" xfId="0" applyFont="1" applyFill="1" applyBorder="1" applyAlignment="1">
      <alignment horizontal="center" vertical="center" wrapText="1"/>
    </xf>
    <xf numFmtId="165" fontId="18" fillId="0" borderId="1" xfId="2" applyNumberFormat="1" applyFont="1" applyFill="1" applyBorder="1" applyAlignment="1">
      <alignment horizontal="center" vertical="center" wrapText="1"/>
    </xf>
    <xf numFmtId="165" fontId="15" fillId="0" borderId="1" xfId="0" applyNumberFormat="1" applyFont="1" applyBorder="1"/>
    <xf numFmtId="0" fontId="15" fillId="0" borderId="1" xfId="0" applyFont="1" applyBorder="1" applyAlignment="1">
      <alignment horizontal="right" vertical="center"/>
    </xf>
    <xf numFmtId="43" fontId="15" fillId="0" borderId="1" xfId="0" applyNumberFormat="1" applyFont="1" applyBorder="1" applyAlignment="1">
      <alignment vertical="center"/>
    </xf>
    <xf numFmtId="0" fontId="15" fillId="0" borderId="17" xfId="0" applyFont="1" applyBorder="1" applyAlignment="1">
      <alignment vertical="center"/>
    </xf>
    <xf numFmtId="0" fontId="17" fillId="6" borderId="25" xfId="0" applyFont="1" applyFill="1" applyBorder="1" applyAlignment="1">
      <alignment horizontal="center" vertical="center" wrapText="1"/>
    </xf>
    <xf numFmtId="0" fontId="15" fillId="0" borderId="1" xfId="0" applyFont="1" applyBorder="1"/>
    <xf numFmtId="0" fontId="14" fillId="8" borderId="0" xfId="0" applyFont="1" applyFill="1" applyAlignment="1">
      <alignment vertical="center"/>
    </xf>
    <xf numFmtId="0" fontId="14" fillId="8" borderId="0" xfId="0" applyFont="1" applyFill="1"/>
    <xf numFmtId="0" fontId="1" fillId="8" borderId="0" xfId="0" applyFont="1" applyFill="1"/>
    <xf numFmtId="0" fontId="1" fillId="8" borderId="0" xfId="0" applyFont="1" applyFill="1" applyAlignment="1">
      <alignment vertical="center"/>
    </xf>
    <xf numFmtId="0" fontId="14" fillId="15" borderId="0" xfId="0" applyFont="1" applyFill="1" applyAlignment="1">
      <alignment vertical="center"/>
    </xf>
    <xf numFmtId="0" fontId="14" fillId="15" borderId="0" xfId="0" applyFont="1" applyFill="1"/>
    <xf numFmtId="0" fontId="1" fillId="15" borderId="0" xfId="0" applyFont="1" applyFill="1"/>
    <xf numFmtId="0" fontId="22" fillId="15" borderId="0" xfId="0" applyFont="1" applyFill="1"/>
    <xf numFmtId="0" fontId="3" fillId="8" borderId="0" xfId="0" applyFont="1" applyFill="1" applyAlignment="1">
      <alignment vertical="center"/>
    </xf>
    <xf numFmtId="0" fontId="3" fillId="8" borderId="0" xfId="0" applyFont="1" applyFill="1"/>
    <xf numFmtId="0" fontId="3" fillId="8" borderId="0" xfId="0" applyFont="1" applyFill="1" applyAlignment="1">
      <alignment horizontal="right"/>
    </xf>
    <xf numFmtId="165" fontId="1" fillId="10" borderId="1" xfId="2" applyNumberFormat="1" applyFont="1" applyFill="1" applyBorder="1"/>
    <xf numFmtId="0" fontId="3" fillId="10" borderId="2" xfId="0" applyFont="1" applyFill="1" applyBorder="1"/>
    <xf numFmtId="0" fontId="1" fillId="10" borderId="4" xfId="0" applyFont="1" applyFill="1" applyBorder="1"/>
    <xf numFmtId="0" fontId="1" fillId="10" borderId="3" xfId="0" applyFont="1" applyFill="1" applyBorder="1"/>
    <xf numFmtId="0" fontId="1" fillId="10" borderId="1" xfId="0" applyFont="1" applyFill="1" applyBorder="1"/>
    <xf numFmtId="0" fontId="3" fillId="15" borderId="0" xfId="0" applyFont="1" applyFill="1"/>
    <xf numFmtId="0" fontId="23" fillId="8" borderId="0" xfId="0" applyFont="1" applyFill="1" applyAlignment="1">
      <alignment vertical="center"/>
    </xf>
    <xf numFmtId="0" fontId="23" fillId="8" borderId="0" xfId="0" applyFont="1" applyFill="1"/>
    <xf numFmtId="0" fontId="11" fillId="8" borderId="0" xfId="0" applyFont="1" applyFill="1" applyAlignment="1">
      <alignment vertical="center"/>
    </xf>
    <xf numFmtId="0" fontId="1" fillId="10" borderId="28" xfId="0" applyFont="1" applyFill="1" applyBorder="1"/>
    <xf numFmtId="165" fontId="1" fillId="10" borderId="28" xfId="2" applyNumberFormat="1" applyFont="1" applyFill="1" applyBorder="1"/>
    <xf numFmtId="49" fontId="1" fillId="8" borderId="0" xfId="0" applyNumberFormat="1" applyFont="1" applyFill="1"/>
    <xf numFmtId="165" fontId="1" fillId="10" borderId="5" xfId="2" applyNumberFormat="1" applyFont="1" applyFill="1" applyBorder="1"/>
    <xf numFmtId="0" fontId="1" fillId="8" borderId="1" xfId="0" applyFont="1" applyFill="1" applyBorder="1" applyAlignment="1">
      <alignment horizontal="center"/>
    </xf>
    <xf numFmtId="0" fontId="1" fillId="8" borderId="1" xfId="0" applyFont="1" applyFill="1" applyBorder="1"/>
    <xf numFmtId="0" fontId="12" fillId="6" borderId="6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/>
    </xf>
    <xf numFmtId="43" fontId="1" fillId="7" borderId="23" xfId="2" applyFont="1" applyFill="1" applyBorder="1" applyAlignment="1">
      <alignment horizontal="center" vertical="center"/>
    </xf>
    <xf numFmtId="14" fontId="3" fillId="7" borderId="20" xfId="0" applyNumberFormat="1" applyFont="1" applyFill="1" applyBorder="1" applyAlignment="1">
      <alignment horizontal="center" vertical="center"/>
    </xf>
    <xf numFmtId="165" fontId="1" fillId="10" borderId="3" xfId="2" applyNumberFormat="1" applyFont="1" applyFill="1" applyBorder="1"/>
    <xf numFmtId="0" fontId="10" fillId="4" borderId="1" xfId="0" applyFont="1" applyFill="1" applyBorder="1" applyAlignment="1">
      <alignment vertical="center"/>
    </xf>
    <xf numFmtId="0" fontId="10" fillId="4" borderId="2" xfId="0" applyFont="1" applyFill="1" applyBorder="1" applyAlignment="1">
      <alignment horizontal="left" vertical="center"/>
    </xf>
    <xf numFmtId="0" fontId="10" fillId="4" borderId="2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/>
    </xf>
    <xf numFmtId="49" fontId="7" fillId="0" borderId="1" xfId="0" applyNumberFormat="1" applyFont="1" applyBorder="1" applyAlignment="1">
      <alignment horizontal="left" vertical="center" wrapText="1" indent="1"/>
    </xf>
    <xf numFmtId="0" fontId="7" fillId="0" borderId="1" xfId="0" applyFont="1" applyBorder="1" applyAlignment="1">
      <alignment horizontal="left" vertical="center" wrapText="1" indent="1"/>
    </xf>
    <xf numFmtId="165" fontId="7" fillId="0" borderId="6" xfId="2" applyNumberFormat="1" applyFont="1" applyBorder="1" applyAlignment="1">
      <alignment vertical="center"/>
    </xf>
    <xf numFmtId="165" fontId="7" fillId="0" borderId="28" xfId="2" applyNumberFormat="1" applyFont="1" applyBorder="1" applyAlignment="1">
      <alignment vertical="center"/>
    </xf>
    <xf numFmtId="0" fontId="7" fillId="0" borderId="0" xfId="0" applyFont="1" applyAlignment="1">
      <alignment horizontal="left" vertical="center" wrapText="1" indent="1"/>
    </xf>
    <xf numFmtId="165" fontId="8" fillId="0" borderId="5" xfId="0" applyNumberFormat="1" applyFont="1" applyBorder="1" applyAlignment="1">
      <alignment vertical="center"/>
    </xf>
    <xf numFmtId="43" fontId="1" fillId="0" borderId="0" xfId="2" applyFont="1" applyBorder="1"/>
    <xf numFmtId="49" fontId="1" fillId="0" borderId="0" xfId="0" applyNumberFormat="1" applyFont="1"/>
    <xf numFmtId="43" fontId="1" fillId="0" borderId="9" xfId="2" applyFont="1" applyBorder="1"/>
    <xf numFmtId="0" fontId="14" fillId="0" borderId="2" xfId="0" applyFont="1" applyBorder="1" applyAlignment="1">
      <alignment horizontal="left" vertical="center" wrapText="1"/>
    </xf>
    <xf numFmtId="0" fontId="14" fillId="0" borderId="4" xfId="0" applyFont="1" applyBorder="1" applyAlignment="1">
      <alignment horizontal="left" vertical="center" wrapText="1"/>
    </xf>
    <xf numFmtId="0" fontId="14" fillId="0" borderId="3" xfId="0" applyFont="1" applyBorder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43" fontId="14" fillId="0" borderId="0" xfId="2" applyFont="1" applyFill="1" applyBorder="1" applyAlignment="1">
      <alignment horizontal="center" vertical="center" wrapText="1"/>
    </xf>
    <xf numFmtId="14" fontId="14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14" fontId="14" fillId="0" borderId="0" xfId="0" applyNumberFormat="1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43" fontId="3" fillId="0" borderId="0" xfId="2" applyFont="1" applyFill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9" fontId="1" fillId="7" borderId="1" xfId="0" applyNumberFormat="1" applyFont="1" applyFill="1" applyBorder="1" applyAlignment="1">
      <alignment horizontal="center" vertical="center"/>
    </xf>
    <xf numFmtId="43" fontId="3" fillId="0" borderId="23" xfId="2" applyFont="1" applyBorder="1" applyAlignment="1">
      <alignment horizontal="right" vertical="center" wrapText="1"/>
    </xf>
    <xf numFmtId="43" fontId="3" fillId="0" borderId="17" xfId="2" applyFont="1" applyBorder="1" applyAlignment="1">
      <alignment horizontal="right" vertical="center" wrapText="1"/>
    </xf>
    <xf numFmtId="166" fontId="1" fillId="0" borderId="1" xfId="2" applyNumberFormat="1" applyFont="1" applyBorder="1" applyAlignment="1">
      <alignment horizontal="center" vertical="center"/>
    </xf>
    <xf numFmtId="0" fontId="1" fillId="0" borderId="2" xfId="0" applyFont="1" applyBorder="1"/>
    <xf numFmtId="43" fontId="3" fillId="0" borderId="1" xfId="2" applyFont="1" applyBorder="1" applyAlignment="1">
      <alignment horizontal="center" vertical="center" wrapText="1"/>
    </xf>
    <xf numFmtId="43" fontId="3" fillId="0" borderId="26" xfId="2" applyFont="1" applyBorder="1" applyAlignment="1">
      <alignment horizontal="center" vertical="center" wrapText="1"/>
    </xf>
    <xf numFmtId="43" fontId="3" fillId="0" borderId="21" xfId="2" applyFont="1" applyBorder="1" applyAlignment="1">
      <alignment horizontal="center" vertical="center" wrapText="1"/>
    </xf>
    <xf numFmtId="165" fontId="3" fillId="0" borderId="1" xfId="2" applyNumberFormat="1" applyFont="1" applyFill="1" applyBorder="1" applyAlignment="1">
      <alignment horizontal="center" vertical="center" wrapText="1"/>
    </xf>
    <xf numFmtId="165" fontId="1" fillId="0" borderId="1" xfId="0" applyNumberFormat="1" applyFont="1" applyBorder="1"/>
    <xf numFmtId="14" fontId="3" fillId="0" borderId="18" xfId="0" applyNumberFormat="1" applyFont="1" applyBorder="1" applyAlignment="1">
      <alignment horizontal="center" vertical="center" wrapText="1"/>
    </xf>
    <xf numFmtId="43" fontId="3" fillId="0" borderId="27" xfId="2" applyFont="1" applyBorder="1" applyAlignment="1">
      <alignment horizontal="right" vertical="center" wrapText="1"/>
    </xf>
    <xf numFmtId="43" fontId="3" fillId="0" borderId="18" xfId="2" applyFont="1" applyBorder="1" applyAlignment="1">
      <alignment horizontal="right" vertical="center" wrapText="1"/>
    </xf>
    <xf numFmtId="9" fontId="1" fillId="0" borderId="1" xfId="0" applyNumberFormat="1" applyFont="1" applyBorder="1" applyAlignment="1">
      <alignment horizontal="center"/>
    </xf>
    <xf numFmtId="43" fontId="1" fillId="0" borderId="1" xfId="2" applyFont="1" applyFill="1" applyBorder="1"/>
    <xf numFmtId="49" fontId="3" fillId="0" borderId="18" xfId="0" applyNumberFormat="1" applyFont="1" applyBorder="1" applyAlignment="1">
      <alignment horizontal="center" vertical="center" wrapText="1"/>
    </xf>
    <xf numFmtId="43" fontId="3" fillId="0" borderId="1" xfId="2" applyFont="1" applyBorder="1" applyAlignment="1">
      <alignment horizontal="right" vertical="center" wrapText="1"/>
    </xf>
    <xf numFmtId="43" fontId="3" fillId="0" borderId="0" xfId="2" applyFont="1" applyBorder="1" applyAlignment="1">
      <alignment horizontal="right" vertical="center" wrapText="1"/>
    </xf>
    <xf numFmtId="43" fontId="1" fillId="0" borderId="1" xfId="0" applyNumberFormat="1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43" fontId="1" fillId="7" borderId="0" xfId="2" applyFont="1" applyFill="1" applyBorder="1" applyAlignment="1">
      <alignment vertical="center"/>
    </xf>
    <xf numFmtId="43" fontId="1" fillId="0" borderId="3" xfId="2" applyFont="1" applyBorder="1" applyAlignment="1">
      <alignment vertical="center"/>
    </xf>
    <xf numFmtId="0" fontId="22" fillId="0" borderId="0" xfId="0" applyFont="1" applyAlignment="1">
      <alignment vertical="center"/>
    </xf>
    <xf numFmtId="0" fontId="22" fillId="0" borderId="0" xfId="0" applyFont="1"/>
    <xf numFmtId="0" fontId="1" fillId="7" borderId="0" xfId="0" applyFont="1" applyFill="1" applyAlignment="1">
      <alignment horizontal="left" vertical="center"/>
    </xf>
    <xf numFmtId="43" fontId="1" fillId="0" borderId="0" xfId="2" applyFont="1" applyBorder="1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7" fillId="2" borderId="2" xfId="0" applyFont="1" applyFill="1" applyBorder="1" applyAlignment="1">
      <alignment horizontal="left" vertical="center" wrapText="1"/>
    </xf>
    <xf numFmtId="0" fontId="17" fillId="2" borderId="4" xfId="0" applyFont="1" applyFill="1" applyBorder="1" applyAlignment="1">
      <alignment horizontal="left" vertical="center" wrapText="1"/>
    </xf>
    <xf numFmtId="0" fontId="20" fillId="11" borderId="7" xfId="0" applyFont="1" applyFill="1" applyBorder="1" applyAlignment="1">
      <alignment horizontal="center" vertical="center" wrapText="1"/>
    </xf>
    <xf numFmtId="0" fontId="20" fillId="11" borderId="9" xfId="0" applyFont="1" applyFill="1" applyBorder="1" applyAlignment="1">
      <alignment horizontal="center" vertical="center" wrapText="1"/>
    </xf>
    <xf numFmtId="0" fontId="20" fillId="11" borderId="8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vertical="center" wrapText="1"/>
    </xf>
    <xf numFmtId="0" fontId="17" fillId="3" borderId="2" xfId="0" applyFont="1" applyFill="1" applyBorder="1" applyAlignment="1">
      <alignment horizontal="left" vertical="center" wrapText="1"/>
    </xf>
    <xf numFmtId="0" fontId="17" fillId="3" borderId="4" xfId="0" applyFont="1" applyFill="1" applyBorder="1" applyAlignment="1">
      <alignment horizontal="left" vertical="center" wrapText="1"/>
    </xf>
    <xf numFmtId="0" fontId="20" fillId="11" borderId="5" xfId="0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left" vertical="center"/>
    </xf>
    <xf numFmtId="0" fontId="19" fillId="9" borderId="2" xfId="0" applyFont="1" applyFill="1" applyBorder="1" applyAlignment="1">
      <alignment horizontal="left" vertical="center"/>
    </xf>
    <xf numFmtId="0" fontId="19" fillId="9" borderId="4" xfId="0" applyFont="1" applyFill="1" applyBorder="1" applyAlignment="1">
      <alignment horizontal="left" vertical="center"/>
    </xf>
    <xf numFmtId="0" fontId="17" fillId="6" borderId="15" xfId="0" applyFont="1" applyFill="1" applyBorder="1" applyAlignment="1">
      <alignment horizontal="center" vertical="center" wrapText="1"/>
    </xf>
    <xf numFmtId="0" fontId="17" fillId="6" borderId="0" xfId="0" applyFont="1" applyFill="1" applyAlignment="1">
      <alignment horizontal="center" vertical="center" wrapText="1"/>
    </xf>
    <xf numFmtId="0" fontId="17" fillId="6" borderId="16" xfId="0" applyFont="1" applyFill="1" applyBorder="1" applyAlignment="1">
      <alignment horizontal="center" vertical="center" wrapText="1"/>
    </xf>
    <xf numFmtId="0" fontId="15" fillId="0" borderId="2" xfId="0" applyFont="1" applyBorder="1" applyAlignment="1">
      <alignment horizontal="left" vertical="center"/>
    </xf>
    <xf numFmtId="0" fontId="15" fillId="0" borderId="4" xfId="0" applyFont="1" applyBorder="1" applyAlignment="1">
      <alignment horizontal="left" vertical="center"/>
    </xf>
    <xf numFmtId="0" fontId="15" fillId="0" borderId="3" xfId="0" applyFont="1" applyBorder="1" applyAlignment="1">
      <alignment horizontal="left" vertical="center"/>
    </xf>
    <xf numFmtId="0" fontId="18" fillId="0" borderId="2" xfId="0" applyFont="1" applyBorder="1" applyAlignment="1">
      <alignment horizontal="left" vertical="center" wrapText="1"/>
    </xf>
    <xf numFmtId="0" fontId="18" fillId="0" borderId="4" xfId="0" applyFont="1" applyBorder="1" applyAlignment="1">
      <alignment horizontal="left" vertical="center" wrapText="1"/>
    </xf>
    <xf numFmtId="0" fontId="18" fillId="0" borderId="3" xfId="0" applyFont="1" applyBorder="1" applyAlignment="1">
      <alignment horizontal="left" vertical="center" wrapText="1"/>
    </xf>
    <xf numFmtId="0" fontId="17" fillId="6" borderId="0" xfId="0" applyFont="1" applyFill="1" applyAlignment="1">
      <alignment horizontal="left" vertical="center"/>
    </xf>
    <xf numFmtId="0" fontId="17" fillId="6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left" vertical="center" wrapText="1"/>
    </xf>
    <xf numFmtId="0" fontId="17" fillId="6" borderId="13" xfId="0" applyFont="1" applyFill="1" applyBorder="1" applyAlignment="1">
      <alignment horizontal="left" vertical="center"/>
    </xf>
    <xf numFmtId="17" fontId="15" fillId="7" borderId="1" xfId="0" applyNumberFormat="1" applyFont="1" applyFill="1" applyBorder="1" applyAlignment="1">
      <alignment horizontal="left" vertical="center"/>
    </xf>
    <xf numFmtId="0" fontId="15" fillId="7" borderId="1" xfId="0" applyFont="1" applyFill="1" applyBorder="1" applyAlignment="1">
      <alignment horizontal="left" vertical="center"/>
    </xf>
    <xf numFmtId="0" fontId="18" fillId="0" borderId="2" xfId="0" applyFont="1" applyBorder="1" applyAlignment="1">
      <alignment vertical="center" wrapText="1"/>
    </xf>
    <xf numFmtId="0" fontId="18" fillId="0" borderId="4" xfId="0" applyFont="1" applyBorder="1" applyAlignment="1">
      <alignment vertical="center" wrapText="1"/>
    </xf>
    <xf numFmtId="0" fontId="18" fillId="0" borderId="3" xfId="0" applyFont="1" applyBorder="1" applyAlignment="1">
      <alignment vertical="center" wrapText="1"/>
    </xf>
    <xf numFmtId="0" fontId="15" fillId="7" borderId="1" xfId="0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7" fillId="6" borderId="20" xfId="0" applyFont="1" applyFill="1" applyBorder="1" applyAlignment="1">
      <alignment horizontal="left" vertical="center" wrapText="1"/>
    </xf>
    <xf numFmtId="0" fontId="17" fillId="6" borderId="19" xfId="0" applyFont="1" applyFill="1" applyBorder="1" applyAlignment="1">
      <alignment horizontal="left" vertical="center" wrapText="1"/>
    </xf>
    <xf numFmtId="0" fontId="17" fillId="2" borderId="7" xfId="0" applyFont="1" applyFill="1" applyBorder="1" applyAlignment="1">
      <alignment horizontal="left" vertical="center" wrapText="1"/>
    </xf>
    <xf numFmtId="0" fontId="17" fillId="2" borderId="9" xfId="0" applyFont="1" applyFill="1" applyBorder="1" applyAlignment="1">
      <alignment horizontal="left" vertical="center" wrapText="1"/>
    </xf>
    <xf numFmtId="0" fontId="20" fillId="11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5" fillId="7" borderId="2" xfId="0" applyFont="1" applyFill="1" applyBorder="1" applyAlignment="1">
      <alignment horizontal="left" vertical="center"/>
    </xf>
    <xf numFmtId="0" fontId="15" fillId="7" borderId="4" xfId="0" applyFont="1" applyFill="1" applyBorder="1" applyAlignment="1">
      <alignment horizontal="left" vertical="center"/>
    </xf>
    <xf numFmtId="0" fontId="15" fillId="7" borderId="3" xfId="0" applyFont="1" applyFill="1" applyBorder="1" applyAlignment="1">
      <alignment horizontal="left" vertical="center"/>
    </xf>
    <xf numFmtId="0" fontId="17" fillId="6" borderId="0" xfId="0" applyFont="1" applyFill="1" applyAlignment="1">
      <alignment horizontal="center" vertical="center"/>
    </xf>
    <xf numFmtId="0" fontId="17" fillId="6" borderId="13" xfId="0" applyFont="1" applyFill="1" applyBorder="1" applyAlignment="1">
      <alignment horizontal="center" vertical="center"/>
    </xf>
    <xf numFmtId="0" fontId="17" fillId="6" borderId="24" xfId="0" applyFont="1" applyFill="1" applyBorder="1" applyAlignment="1">
      <alignment horizontal="center" vertical="center" wrapText="1"/>
    </xf>
    <xf numFmtId="0" fontId="17" fillId="6" borderId="15" xfId="0" applyFont="1" applyFill="1" applyBorder="1" applyAlignment="1">
      <alignment horizontal="left" vertical="center" wrapText="1"/>
    </xf>
    <xf numFmtId="0" fontId="17" fillId="6" borderId="13" xfId="0" applyFont="1" applyFill="1" applyBorder="1" applyAlignment="1">
      <alignment horizontal="left" vertical="center" wrapText="1"/>
    </xf>
    <xf numFmtId="0" fontId="12" fillId="2" borderId="2" xfId="0" applyFont="1" applyFill="1" applyBorder="1" applyAlignment="1">
      <alignment horizontal="left" vertical="center" wrapText="1"/>
    </xf>
    <xf numFmtId="0" fontId="12" fillId="2" borderId="4" xfId="0" applyFont="1" applyFill="1" applyBorder="1" applyAlignment="1">
      <alignment horizontal="left" vertical="center" wrapText="1"/>
    </xf>
    <xf numFmtId="0" fontId="12" fillId="2" borderId="3" xfId="0" applyFont="1" applyFill="1" applyBorder="1" applyAlignment="1">
      <alignment horizontal="left" vertical="center" wrapText="1"/>
    </xf>
    <xf numFmtId="0" fontId="14" fillId="11" borderId="1" xfId="0" applyFont="1" applyFill="1" applyBorder="1" applyAlignment="1">
      <alignment horizontal="center" vertical="center" wrapText="1"/>
    </xf>
    <xf numFmtId="0" fontId="12" fillId="6" borderId="0" xfId="0" applyFont="1" applyFill="1" applyAlignment="1">
      <alignment horizontal="center" vertical="center"/>
    </xf>
    <xf numFmtId="0" fontId="12" fillId="6" borderId="13" xfId="0" applyFont="1" applyFill="1" applyBorder="1" applyAlignment="1">
      <alignment horizontal="center" vertical="center"/>
    </xf>
    <xf numFmtId="0" fontId="12" fillId="6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left" vertical="center"/>
    </xf>
    <xf numFmtId="0" fontId="12" fillId="6" borderId="15" xfId="0" applyFont="1" applyFill="1" applyBorder="1" applyAlignment="1">
      <alignment horizontal="center" vertical="center" wrapText="1"/>
    </xf>
    <xf numFmtId="0" fontId="12" fillId="6" borderId="0" xfId="0" applyFont="1" applyFill="1" applyAlignment="1">
      <alignment horizontal="center" vertical="center" wrapText="1"/>
    </xf>
    <xf numFmtId="0" fontId="12" fillId="6" borderId="16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12" fillId="6" borderId="20" xfId="0" applyFont="1" applyFill="1" applyBorder="1" applyAlignment="1">
      <alignment horizontal="left" vertical="center" wrapText="1"/>
    </xf>
    <xf numFmtId="0" fontId="12" fillId="6" borderId="29" xfId="0" applyFont="1" applyFill="1" applyBorder="1" applyAlignment="1">
      <alignment horizontal="left" vertical="center" wrapText="1"/>
    </xf>
    <xf numFmtId="0" fontId="13" fillId="9" borderId="2" xfId="0" applyFont="1" applyFill="1" applyBorder="1" applyAlignment="1">
      <alignment horizontal="left" vertical="center"/>
    </xf>
    <xf numFmtId="0" fontId="13" fillId="9" borderId="4" xfId="0" applyFont="1" applyFill="1" applyBorder="1" applyAlignment="1">
      <alignment horizontal="left" vertical="center"/>
    </xf>
    <xf numFmtId="0" fontId="12" fillId="6" borderId="19" xfId="0" applyFont="1" applyFill="1" applyBorder="1" applyAlignment="1">
      <alignment horizontal="left" vertical="center" wrapText="1"/>
    </xf>
    <xf numFmtId="17" fontId="1" fillId="7" borderId="1" xfId="0" applyNumberFormat="1" applyFont="1" applyFill="1" applyBorder="1" applyAlignment="1">
      <alignment horizontal="left" vertical="center"/>
    </xf>
    <xf numFmtId="17" fontId="3" fillId="0" borderId="1" xfId="0" applyNumberFormat="1" applyFont="1" applyBorder="1" applyAlignment="1">
      <alignment horizontal="left" vertical="center" wrapText="1"/>
    </xf>
    <xf numFmtId="0" fontId="1" fillId="7" borderId="2" xfId="0" applyFont="1" applyFill="1" applyBorder="1" applyAlignment="1">
      <alignment horizontal="left" vertical="center"/>
    </xf>
    <xf numFmtId="0" fontId="1" fillId="7" borderId="4" xfId="0" applyFont="1" applyFill="1" applyBorder="1" applyAlignment="1">
      <alignment horizontal="left" vertical="center"/>
    </xf>
    <xf numFmtId="0" fontId="1" fillId="7" borderId="3" xfId="0" applyFont="1" applyFill="1" applyBorder="1" applyAlignment="1">
      <alignment horizontal="left" vertical="center"/>
    </xf>
    <xf numFmtId="0" fontId="1" fillId="7" borderId="1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left" vertical="center"/>
    </xf>
    <xf numFmtId="0" fontId="12" fillId="6" borderId="13" xfId="0" applyFont="1" applyFill="1" applyBorder="1" applyAlignment="1">
      <alignment horizontal="left" vertical="center"/>
    </xf>
    <xf numFmtId="0" fontId="12" fillId="3" borderId="2" xfId="0" applyFont="1" applyFill="1" applyBorder="1" applyAlignment="1">
      <alignment horizontal="left" vertical="center" wrapText="1"/>
    </xf>
    <xf numFmtId="0" fontId="12" fillId="3" borderId="4" xfId="0" applyFont="1" applyFill="1" applyBorder="1" applyAlignment="1">
      <alignment horizontal="left" vertical="center" wrapText="1"/>
    </xf>
    <xf numFmtId="0" fontId="14" fillId="11" borderId="5" xfId="0" applyFont="1" applyFill="1" applyBorder="1" applyAlignment="1">
      <alignment horizontal="center" vertical="center" wrapText="1"/>
    </xf>
    <xf numFmtId="0" fontId="12" fillId="6" borderId="24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7" fillId="0" borderId="1" xfId="0" applyFont="1" applyBorder="1" applyAlignment="1">
      <alignment horizontal="left" vertical="center"/>
    </xf>
    <xf numFmtId="165" fontId="1" fillId="0" borderId="28" xfId="2" applyNumberFormat="1" applyFont="1" applyBorder="1" applyAlignment="1">
      <alignment horizontal="right"/>
    </xf>
    <xf numFmtId="165" fontId="2" fillId="0" borderId="7" xfId="0" applyNumberFormat="1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165" fontId="7" fillId="0" borderId="2" xfId="2" applyNumberFormat="1" applyFont="1" applyBorder="1" applyAlignment="1">
      <alignment horizontal="center" vertical="center"/>
    </xf>
    <xf numFmtId="165" fontId="7" fillId="0" borderId="3" xfId="2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8" fillId="12" borderId="1" xfId="0" applyFont="1" applyFill="1" applyBorder="1" applyAlignment="1">
      <alignment horizontal="center" vertical="center"/>
    </xf>
    <xf numFmtId="0" fontId="10" fillId="13" borderId="1" xfId="0" applyFont="1" applyFill="1" applyBorder="1" applyAlignment="1">
      <alignment horizontal="center" vertical="center"/>
    </xf>
    <xf numFmtId="0" fontId="8" fillId="14" borderId="1" xfId="0" applyFont="1" applyFill="1" applyBorder="1" applyAlignment="1">
      <alignment horizontal="center" vertical="center"/>
    </xf>
    <xf numFmtId="0" fontId="10" fillId="4" borderId="2" xfId="0" applyFont="1" applyFill="1" applyBorder="1" applyAlignment="1">
      <alignment horizontal="left" vertical="center"/>
    </xf>
    <xf numFmtId="0" fontId="10" fillId="4" borderId="3" xfId="0" applyFont="1" applyFill="1" applyBorder="1" applyAlignment="1">
      <alignment horizontal="left" vertical="center"/>
    </xf>
    <xf numFmtId="0" fontId="10" fillId="4" borderId="24" xfId="0" applyFont="1" applyFill="1" applyBorder="1" applyAlignment="1">
      <alignment horizontal="center" vertical="center"/>
    </xf>
    <xf numFmtId="0" fontId="10" fillId="4" borderId="13" xfId="0" applyFont="1" applyFill="1" applyBorder="1" applyAlignment="1">
      <alignment horizontal="center" vertical="center"/>
    </xf>
    <xf numFmtId="165" fontId="3" fillId="10" borderId="2" xfId="2" applyNumberFormat="1" applyFont="1" applyFill="1" applyBorder="1" applyAlignment="1">
      <alignment horizontal="right"/>
    </xf>
    <xf numFmtId="165" fontId="3" fillId="10" borderId="4" xfId="2" applyNumberFormat="1" applyFont="1" applyFill="1" applyBorder="1" applyAlignment="1">
      <alignment horizontal="right"/>
    </xf>
    <xf numFmtId="165" fontId="3" fillId="10" borderId="3" xfId="2" applyNumberFormat="1" applyFont="1" applyFill="1" applyBorder="1" applyAlignment="1">
      <alignment horizontal="right"/>
    </xf>
    <xf numFmtId="0" fontId="12" fillId="6" borderId="15" xfId="0" applyFont="1" applyFill="1" applyBorder="1" applyAlignment="1">
      <alignment horizontal="left" vertical="center" wrapText="1"/>
    </xf>
    <xf numFmtId="0" fontId="12" fillId="6" borderId="13" xfId="0" applyFont="1" applyFill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</cellXfs>
  <cellStyles count="3">
    <cellStyle name="Hyperlink" xfId="1" builtinId="8"/>
    <cellStyle name="Komma" xfId="2" builtinId="3"/>
    <cellStyle name="Standaard" xfId="0" builtinId="0"/>
  </cellStyles>
  <dxfs count="0"/>
  <tableStyles count="0" defaultTableStyle="TableStyleMedium2" defaultPivotStyle="PivotStyleLight16"/>
  <colors>
    <mruColors>
      <color rgb="FFFF33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4AE282-808E-45B0-87B5-B1657DD1A5E8}">
  <dimension ref="A1:G13"/>
  <sheetViews>
    <sheetView showGridLines="0" zoomScale="190" zoomScaleNormal="190" workbookViewId="0">
      <selection activeCell="C9" sqref="C9"/>
    </sheetView>
  </sheetViews>
  <sheetFormatPr defaultRowHeight="15" x14ac:dyDescent="0.25"/>
  <cols>
    <col min="1" max="1" width="8.88671875" style="1"/>
    <col min="2" max="2" width="26.5546875" style="1" customWidth="1"/>
    <col min="3" max="16384" width="8.88671875" style="1"/>
  </cols>
  <sheetData>
    <row r="1" spans="1:7" ht="15.6" x14ac:dyDescent="0.3">
      <c r="A1" s="2" t="s">
        <v>108</v>
      </c>
    </row>
    <row r="2" spans="1:7" ht="15.6" x14ac:dyDescent="0.3">
      <c r="A2" s="2"/>
    </row>
    <row r="3" spans="1:7" ht="15.6" x14ac:dyDescent="0.3">
      <c r="A3" s="2" t="s">
        <v>194</v>
      </c>
    </row>
    <row r="5" spans="1:7" x14ac:dyDescent="0.25">
      <c r="A5" s="1" t="s">
        <v>64</v>
      </c>
      <c r="B5" s="9">
        <v>44927</v>
      </c>
    </row>
    <row r="6" spans="1:7" x14ac:dyDescent="0.25">
      <c r="B6" s="9"/>
    </row>
    <row r="7" spans="1:7" x14ac:dyDescent="0.25">
      <c r="A7" s="6" t="s">
        <v>60</v>
      </c>
      <c r="B7" s="6" t="s">
        <v>106</v>
      </c>
      <c r="C7" s="6"/>
      <c r="D7" s="6"/>
      <c r="E7" s="6"/>
      <c r="F7" s="6"/>
      <c r="G7" s="6"/>
    </row>
    <row r="8" spans="1:7" x14ac:dyDescent="0.25">
      <c r="A8" s="6"/>
      <c r="B8" s="6" t="s">
        <v>121</v>
      </c>
      <c r="C8" s="6"/>
      <c r="D8" s="6"/>
      <c r="E8" s="6"/>
      <c r="F8" s="6"/>
      <c r="G8" s="6"/>
    </row>
    <row r="10" spans="1:7" ht="15.6" x14ac:dyDescent="0.3">
      <c r="A10" s="1" t="s">
        <v>65</v>
      </c>
      <c r="B10" s="10" t="s">
        <v>411</v>
      </c>
    </row>
    <row r="11" spans="1:7" ht="15.6" x14ac:dyDescent="0.3">
      <c r="B11" s="10" t="s">
        <v>412</v>
      </c>
    </row>
    <row r="12" spans="1:7" ht="15.6" x14ac:dyDescent="0.3">
      <c r="B12" s="102" t="s">
        <v>413</v>
      </c>
    </row>
    <row r="13" spans="1:7" ht="15.6" x14ac:dyDescent="0.3">
      <c r="B13" s="102" t="s">
        <v>414</v>
      </c>
    </row>
  </sheetData>
  <hyperlinks>
    <hyperlink ref="B10" location="'9.1 - 9.4'!A1" display="Uitwerking 9.1 - 9.4" xr:uid="{A96E2D8D-2931-48E6-98ED-C186CBE5C1C6}"/>
    <hyperlink ref="B11" location="'9.5 - 9.7'!A1" display="Uitwerking 9.5 - 9.7" xr:uid="{25ACB306-D0F3-4045-A4F1-C1529C39FFFE}"/>
    <hyperlink ref="B12" location="'9.8 - 9.14'!A1" display="Uitwerking 9.8 - 9.14" xr:uid="{70E66658-1A38-4BD2-9F54-C116F4661E0D}"/>
    <hyperlink ref="B13" location="'9.15 - 9.20'!A1" display="Uitwerking 9.15 - 9.20" xr:uid="{D8629C87-1615-4AD6-91E3-F4CF0D9986DC}"/>
  </hyperlink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798D67-D139-4F8F-8F24-9674E4349858}">
  <dimension ref="A1:M96"/>
  <sheetViews>
    <sheetView showGridLines="0" topLeftCell="A134" workbookViewId="0">
      <selection activeCell="F38" sqref="F38"/>
    </sheetView>
  </sheetViews>
  <sheetFormatPr defaultRowHeight="15.6" x14ac:dyDescent="0.3"/>
  <cols>
    <col min="1" max="1" width="2.88671875" style="1" customWidth="1"/>
    <col min="2" max="2" width="12.77734375" style="103" customWidth="1"/>
    <col min="3" max="3" width="11.6640625" style="103" customWidth="1"/>
    <col min="4" max="4" width="11.33203125" style="103" customWidth="1"/>
    <col min="5" max="5" width="17.44140625" style="103" customWidth="1"/>
    <col min="6" max="6" width="11.88671875" style="103" customWidth="1"/>
    <col min="7" max="7" width="9.109375" style="103" customWidth="1"/>
    <col min="8" max="8" width="11" style="103" customWidth="1"/>
    <col min="9" max="9" width="16.77734375" style="103" customWidth="1"/>
    <col min="10" max="10" width="12.5546875" style="103" customWidth="1"/>
    <col min="11" max="11" width="11.109375" style="103" customWidth="1"/>
    <col min="12" max="12" width="10.77734375" style="103" customWidth="1"/>
    <col min="13" max="13" width="2.44140625" style="103" customWidth="1"/>
    <col min="14" max="16384" width="8.88671875" style="103"/>
  </cols>
  <sheetData>
    <row r="1" spans="1:11" x14ac:dyDescent="0.3">
      <c r="B1" s="16" t="s">
        <v>195</v>
      </c>
      <c r="D1" s="16" t="s">
        <v>196</v>
      </c>
    </row>
    <row r="2" spans="1:11" x14ac:dyDescent="0.3">
      <c r="B2" s="104"/>
    </row>
    <row r="3" spans="1:11" x14ac:dyDescent="0.3">
      <c r="B3" s="16" t="s">
        <v>197</v>
      </c>
    </row>
    <row r="4" spans="1:11" x14ac:dyDescent="0.3">
      <c r="A4" s="1" t="s">
        <v>3</v>
      </c>
      <c r="B4" s="17" t="s">
        <v>198</v>
      </c>
    </row>
    <row r="5" spans="1:11" ht="10.95" customHeight="1" x14ac:dyDescent="0.3">
      <c r="A5" s="45"/>
      <c r="B5" s="105"/>
      <c r="C5" s="105"/>
      <c r="D5" s="105"/>
      <c r="E5" s="105"/>
      <c r="F5" s="105"/>
      <c r="G5" s="105"/>
      <c r="H5" s="105"/>
      <c r="I5" s="105"/>
      <c r="J5" s="105"/>
      <c r="K5" s="105"/>
    </row>
    <row r="6" spans="1:11" x14ac:dyDescent="0.3">
      <c r="A6" s="19"/>
      <c r="B6" s="106" t="s">
        <v>164</v>
      </c>
      <c r="C6" s="107"/>
      <c r="D6" s="107"/>
      <c r="E6" s="107"/>
      <c r="F6" s="107"/>
      <c r="G6" s="107"/>
      <c r="H6" s="107"/>
      <c r="I6" s="107"/>
      <c r="J6" s="107"/>
      <c r="K6" s="107"/>
    </row>
    <row r="7" spans="1:11" ht="10.95" customHeight="1" x14ac:dyDescent="0.3">
      <c r="A7" s="45"/>
      <c r="B7" s="105"/>
      <c r="C7" s="105"/>
      <c r="D7" s="105"/>
      <c r="E7" s="105"/>
      <c r="F7" s="105"/>
      <c r="G7" s="105"/>
      <c r="H7" s="105"/>
      <c r="I7" s="105"/>
      <c r="J7" s="105"/>
      <c r="K7" s="105"/>
    </row>
    <row r="8" spans="1:11" ht="18" customHeight="1" x14ac:dyDescent="0.3">
      <c r="A8" s="19"/>
      <c r="B8" s="108" t="s">
        <v>129</v>
      </c>
      <c r="C8" s="109">
        <v>14099</v>
      </c>
      <c r="D8" s="312" t="s">
        <v>199</v>
      </c>
      <c r="E8" s="312"/>
      <c r="F8" s="107"/>
      <c r="G8" s="107"/>
      <c r="H8" s="107"/>
      <c r="I8" s="107"/>
      <c r="J8" s="107"/>
      <c r="K8" s="107"/>
    </row>
    <row r="9" spans="1:11" ht="10.95" customHeight="1" x14ac:dyDescent="0.3">
      <c r="A9" s="45"/>
      <c r="B9" s="105"/>
      <c r="C9" s="105"/>
      <c r="D9" s="105"/>
      <c r="E9" s="105"/>
      <c r="F9" s="105"/>
      <c r="G9" s="105"/>
      <c r="H9" s="105"/>
      <c r="I9" s="105"/>
      <c r="J9" s="105"/>
      <c r="K9" s="105"/>
    </row>
    <row r="10" spans="1:11" ht="18" customHeight="1" x14ac:dyDescent="0.3">
      <c r="A10" s="19"/>
      <c r="B10" s="108" t="s">
        <v>130</v>
      </c>
      <c r="C10" s="110">
        <v>50</v>
      </c>
      <c r="D10" s="111"/>
      <c r="E10" s="108" t="s">
        <v>131</v>
      </c>
      <c r="F10" s="110" t="s">
        <v>200</v>
      </c>
      <c r="G10" s="112"/>
      <c r="H10" s="313" t="s">
        <v>132</v>
      </c>
      <c r="I10" s="314"/>
      <c r="J10" s="110" t="s">
        <v>201</v>
      </c>
      <c r="K10" s="107"/>
    </row>
    <row r="11" spans="1:11" ht="18" customHeight="1" x14ac:dyDescent="0.3">
      <c r="A11" s="19"/>
      <c r="B11" s="108" t="s">
        <v>0</v>
      </c>
      <c r="C11" s="113" t="s">
        <v>202</v>
      </c>
      <c r="D11" s="111"/>
      <c r="E11" s="108" t="s">
        <v>133</v>
      </c>
      <c r="F11" s="114" t="s">
        <v>150</v>
      </c>
      <c r="G11" s="111"/>
      <c r="H11" s="313" t="s">
        <v>135</v>
      </c>
      <c r="I11" s="314"/>
      <c r="J11" s="115">
        <v>44687</v>
      </c>
      <c r="K11" s="107"/>
    </row>
    <row r="12" spans="1:11" ht="18" customHeight="1" x14ac:dyDescent="0.3">
      <c r="A12" s="19"/>
      <c r="B12" s="108" t="s">
        <v>136</v>
      </c>
      <c r="C12" s="115">
        <v>44718</v>
      </c>
      <c r="D12" s="116"/>
      <c r="E12" s="108" t="s">
        <v>137</v>
      </c>
      <c r="F12" s="117">
        <v>125845</v>
      </c>
      <c r="G12" s="118"/>
      <c r="H12" s="313" t="s">
        <v>138</v>
      </c>
      <c r="I12" s="314"/>
      <c r="J12" s="119">
        <f>I17+J17+I18+J18</f>
        <v>883.3</v>
      </c>
      <c r="K12" s="107" t="s">
        <v>117</v>
      </c>
    </row>
    <row r="13" spans="1:11" ht="10.95" customHeight="1" x14ac:dyDescent="0.3">
      <c r="A13" s="45"/>
      <c r="B13" s="105"/>
      <c r="C13" s="105"/>
      <c r="D13" s="105"/>
      <c r="E13" s="105"/>
      <c r="F13" s="105"/>
      <c r="G13" s="105"/>
      <c r="H13" s="105"/>
      <c r="I13" s="105"/>
      <c r="J13" s="105"/>
      <c r="K13" s="105"/>
    </row>
    <row r="14" spans="1:11" x14ac:dyDescent="0.3">
      <c r="A14" s="19"/>
      <c r="B14" s="120" t="s">
        <v>139</v>
      </c>
      <c r="C14" s="107"/>
      <c r="D14" s="107"/>
      <c r="E14" s="107"/>
      <c r="F14" s="107"/>
      <c r="G14" s="107"/>
      <c r="H14" s="107"/>
      <c r="I14" s="107"/>
      <c r="J14" s="107"/>
      <c r="K14" s="107"/>
    </row>
    <row r="15" spans="1:11" ht="10.95" customHeight="1" x14ac:dyDescent="0.3">
      <c r="A15" s="45"/>
      <c r="B15" s="105"/>
      <c r="C15" s="105"/>
      <c r="D15" s="105"/>
      <c r="E15" s="105"/>
      <c r="F15" s="105"/>
      <c r="G15" s="105"/>
      <c r="H15" s="105"/>
      <c r="I15" s="105"/>
      <c r="J15" s="105"/>
      <c r="K15" s="105"/>
    </row>
    <row r="16" spans="1:11" ht="31.2" x14ac:dyDescent="0.3">
      <c r="A16" s="18"/>
      <c r="B16" s="121" t="s">
        <v>153</v>
      </c>
      <c r="C16" s="121" t="s">
        <v>154</v>
      </c>
      <c r="D16" s="122" t="s">
        <v>101</v>
      </c>
      <c r="E16" s="121" t="s">
        <v>165</v>
      </c>
      <c r="F16" s="121" t="s">
        <v>141</v>
      </c>
      <c r="G16" s="121" t="s">
        <v>142</v>
      </c>
      <c r="H16" s="122" t="s">
        <v>143</v>
      </c>
      <c r="I16" s="121" t="s">
        <v>138</v>
      </c>
      <c r="J16" s="121" t="s">
        <v>144</v>
      </c>
      <c r="K16" s="111"/>
    </row>
    <row r="17" spans="1:13" ht="18" customHeight="1" x14ac:dyDescent="0.3">
      <c r="A17" s="19"/>
      <c r="B17" s="123">
        <v>30010</v>
      </c>
      <c r="C17" s="123">
        <v>3000</v>
      </c>
      <c r="D17" s="124">
        <v>10</v>
      </c>
      <c r="E17" s="125">
        <v>45</v>
      </c>
      <c r="F17" s="123">
        <v>1</v>
      </c>
      <c r="G17" s="126">
        <v>0.21</v>
      </c>
      <c r="H17" s="127" t="s">
        <v>203</v>
      </c>
      <c r="I17" s="125">
        <f>E17*D17</f>
        <v>450</v>
      </c>
      <c r="J17" s="125">
        <f>G17*I17</f>
        <v>94.5</v>
      </c>
      <c r="K17" s="107"/>
    </row>
    <row r="18" spans="1:13" ht="18" customHeight="1" x14ac:dyDescent="0.3">
      <c r="A18" s="19"/>
      <c r="B18" s="123">
        <v>30011</v>
      </c>
      <c r="C18" s="123">
        <v>3000</v>
      </c>
      <c r="D18" s="124">
        <v>8</v>
      </c>
      <c r="E18" s="125">
        <v>35</v>
      </c>
      <c r="F18" s="123">
        <v>1</v>
      </c>
      <c r="G18" s="126">
        <v>0.21</v>
      </c>
      <c r="H18" s="127" t="s">
        <v>203</v>
      </c>
      <c r="I18" s="125">
        <f>E18*D18</f>
        <v>280</v>
      </c>
      <c r="J18" s="125">
        <f>G18*I18</f>
        <v>58.8</v>
      </c>
      <c r="K18" s="107"/>
    </row>
    <row r="19" spans="1:13" ht="10.95" customHeight="1" x14ac:dyDescent="0.3">
      <c r="A19" s="45"/>
      <c r="B19" s="105"/>
      <c r="C19" s="105"/>
      <c r="D19" s="105"/>
      <c r="E19" s="105"/>
      <c r="F19" s="105"/>
      <c r="G19" s="105"/>
      <c r="H19" s="105"/>
      <c r="I19" s="105"/>
      <c r="J19" s="105"/>
      <c r="K19" s="105"/>
    </row>
    <row r="21" spans="1:13" x14ac:dyDescent="0.3">
      <c r="A21" s="17" t="s">
        <v>6</v>
      </c>
      <c r="B21" s="17" t="s">
        <v>204</v>
      </c>
    </row>
    <row r="22" spans="1:13" x14ac:dyDescent="0.3">
      <c r="A22" s="17"/>
      <c r="B22" s="291" t="s">
        <v>155</v>
      </c>
      <c r="C22" s="292"/>
      <c r="D22" s="292"/>
      <c r="E22" s="292"/>
      <c r="F22" s="292"/>
      <c r="G22" s="292"/>
      <c r="H22" s="292"/>
      <c r="I22" s="292"/>
      <c r="J22" s="292"/>
      <c r="K22" s="128" t="s">
        <v>118</v>
      </c>
    </row>
    <row r="23" spans="1:13" ht="31.2" x14ac:dyDescent="0.3">
      <c r="A23" s="17"/>
      <c r="B23" s="129" t="s">
        <v>113</v>
      </c>
      <c r="C23" s="129" t="s">
        <v>130</v>
      </c>
      <c r="D23" s="130" t="s">
        <v>146</v>
      </c>
      <c r="E23" s="129" t="s">
        <v>116</v>
      </c>
      <c r="F23" s="129" t="s">
        <v>147</v>
      </c>
      <c r="G23" s="293" t="s">
        <v>0</v>
      </c>
      <c r="H23" s="294"/>
      <c r="I23" s="295"/>
      <c r="J23" s="130" t="s">
        <v>1</v>
      </c>
      <c r="K23" s="129" t="s">
        <v>2</v>
      </c>
    </row>
    <row r="24" spans="1:13" ht="18" customHeight="1" x14ac:dyDescent="0.3">
      <c r="A24" s="17"/>
      <c r="B24" s="132">
        <v>44687</v>
      </c>
      <c r="C24" s="133">
        <v>50</v>
      </c>
      <c r="D24" s="134" t="s">
        <v>201</v>
      </c>
      <c r="E24" s="133">
        <v>3000</v>
      </c>
      <c r="F24" s="134">
        <v>30010</v>
      </c>
      <c r="G24" s="285" t="s">
        <v>205</v>
      </c>
      <c r="H24" s="285"/>
      <c r="I24" s="285"/>
      <c r="J24" s="135">
        <v>450</v>
      </c>
      <c r="K24" s="136"/>
    </row>
    <row r="25" spans="1:13" ht="18" customHeight="1" x14ac:dyDescent="0.3">
      <c r="A25" s="17"/>
      <c r="B25" s="132">
        <v>44687</v>
      </c>
      <c r="C25" s="133">
        <v>50</v>
      </c>
      <c r="D25" s="134" t="str">
        <f>D24</f>
        <v>2022-053</v>
      </c>
      <c r="E25" s="133">
        <v>3000</v>
      </c>
      <c r="F25" s="134">
        <v>30011</v>
      </c>
      <c r="G25" s="308" t="s">
        <v>206</v>
      </c>
      <c r="H25" s="309"/>
      <c r="I25" s="310"/>
      <c r="J25" s="135">
        <v>280</v>
      </c>
      <c r="K25" s="136"/>
    </row>
    <row r="26" spans="1:13" ht="18" customHeight="1" x14ac:dyDescent="0.3">
      <c r="A26" s="17"/>
      <c r="B26" s="132">
        <v>44687</v>
      </c>
      <c r="C26" s="133">
        <v>50</v>
      </c>
      <c r="D26" s="134" t="str">
        <f t="shared" ref="D26:D27" si="0">D25</f>
        <v>2022-053</v>
      </c>
      <c r="E26" s="133">
        <v>1600</v>
      </c>
      <c r="F26" s="134"/>
      <c r="G26" s="299" t="s">
        <v>207</v>
      </c>
      <c r="H26" s="300"/>
      <c r="I26" s="301"/>
      <c r="J26" s="135">
        <f>J17+J18</f>
        <v>153.30000000000001</v>
      </c>
      <c r="K26" s="136"/>
    </row>
    <row r="27" spans="1:13" ht="18" customHeight="1" x14ac:dyDescent="0.3">
      <c r="A27" s="17"/>
      <c r="B27" s="132">
        <v>44687</v>
      </c>
      <c r="C27" s="133">
        <v>50</v>
      </c>
      <c r="D27" s="134" t="str">
        <f t="shared" si="0"/>
        <v>2022-053</v>
      </c>
      <c r="E27" s="133">
        <v>1400</v>
      </c>
      <c r="F27" s="134">
        <v>14099</v>
      </c>
      <c r="G27" s="299" t="s">
        <v>208</v>
      </c>
      <c r="H27" s="300"/>
      <c r="I27" s="301"/>
      <c r="J27" s="135"/>
      <c r="K27" s="136">
        <f>SUM(J24:J26)</f>
        <v>883.3</v>
      </c>
    </row>
    <row r="29" spans="1:13" x14ac:dyDescent="0.3">
      <c r="B29" s="17"/>
    </row>
    <row r="30" spans="1:13" x14ac:dyDescent="0.3">
      <c r="B30" s="16" t="s">
        <v>209</v>
      </c>
    </row>
    <row r="31" spans="1:13" x14ac:dyDescent="0.3">
      <c r="A31" s="1" t="s">
        <v>3</v>
      </c>
      <c r="B31" s="17" t="s">
        <v>210</v>
      </c>
    </row>
    <row r="32" spans="1:13" s="141" customFormat="1" ht="10.050000000000001" customHeight="1" x14ac:dyDescent="0.3">
      <c r="A32" s="19"/>
      <c r="B32" s="107"/>
      <c r="C32" s="107"/>
      <c r="D32" s="107"/>
      <c r="E32" s="107"/>
      <c r="F32" s="107"/>
      <c r="G32" s="107"/>
      <c r="H32" s="107"/>
      <c r="I32" s="107"/>
      <c r="J32" s="107"/>
      <c r="K32" s="107"/>
      <c r="L32" s="140"/>
      <c r="M32" s="140"/>
    </row>
    <row r="33" spans="1:11" s="140" customFormat="1" ht="18" customHeight="1" x14ac:dyDescent="0.3">
      <c r="A33" s="19"/>
      <c r="B33" s="106" t="s">
        <v>128</v>
      </c>
      <c r="C33" s="107"/>
      <c r="D33" s="107"/>
      <c r="E33" s="107"/>
      <c r="F33" s="107"/>
      <c r="G33" s="107"/>
      <c r="H33" s="107"/>
      <c r="I33" s="107"/>
      <c r="J33" s="107"/>
      <c r="K33" s="107"/>
    </row>
    <row r="34" spans="1:11" s="140" customFormat="1" ht="10.050000000000001" customHeight="1" x14ac:dyDescent="0.3">
      <c r="A34" s="19"/>
      <c r="B34" s="107"/>
      <c r="C34" s="107"/>
      <c r="D34" s="107"/>
      <c r="E34" s="107"/>
      <c r="F34" s="107"/>
      <c r="G34" s="107"/>
      <c r="H34" s="107"/>
      <c r="I34" s="107"/>
      <c r="J34" s="107"/>
      <c r="K34" s="107"/>
    </row>
    <row r="35" spans="1:11" s="140" customFormat="1" ht="18" customHeight="1" x14ac:dyDescent="0.3">
      <c r="A35" s="19"/>
      <c r="B35" s="142" t="s">
        <v>129</v>
      </c>
      <c r="C35" s="143">
        <v>14080</v>
      </c>
      <c r="D35" s="311" t="s">
        <v>211</v>
      </c>
      <c r="E35" s="311"/>
      <c r="F35" s="107"/>
      <c r="G35" s="107"/>
      <c r="H35" s="107"/>
      <c r="I35" s="107"/>
      <c r="J35" s="107"/>
      <c r="K35" s="107"/>
    </row>
    <row r="36" spans="1:11" s="140" customFormat="1" ht="10.050000000000001" customHeight="1" x14ac:dyDescent="0.3">
      <c r="A36" s="19"/>
      <c r="B36" s="107"/>
      <c r="C36" s="107"/>
      <c r="D36" s="107"/>
      <c r="E36" s="107"/>
      <c r="F36" s="107"/>
      <c r="G36" s="107"/>
      <c r="H36" s="107"/>
      <c r="I36" s="107"/>
      <c r="J36" s="107"/>
      <c r="K36" s="107"/>
    </row>
    <row r="37" spans="1:11" s="140" customFormat="1" ht="18" customHeight="1" x14ac:dyDescent="0.3">
      <c r="A37" s="19"/>
      <c r="B37" s="142" t="s">
        <v>130</v>
      </c>
      <c r="C37" s="144">
        <v>50</v>
      </c>
      <c r="D37" s="107"/>
      <c r="E37" s="142" t="s">
        <v>131</v>
      </c>
      <c r="F37" s="145" t="s">
        <v>179</v>
      </c>
      <c r="G37" s="107"/>
      <c r="H37" s="302" t="s">
        <v>132</v>
      </c>
      <c r="I37" s="305"/>
      <c r="J37" s="146" t="s">
        <v>212</v>
      </c>
      <c r="K37" s="107"/>
    </row>
    <row r="38" spans="1:11" s="140" customFormat="1" ht="18" customHeight="1" x14ac:dyDescent="0.3">
      <c r="A38" s="19"/>
      <c r="B38" s="142" t="s">
        <v>0</v>
      </c>
      <c r="C38" s="147">
        <v>44713</v>
      </c>
      <c r="D38" s="107"/>
      <c r="E38" s="108" t="s">
        <v>133</v>
      </c>
      <c r="F38" s="148" t="s">
        <v>134</v>
      </c>
      <c r="G38" s="107"/>
      <c r="H38" s="302" t="s">
        <v>135</v>
      </c>
      <c r="I38" s="305"/>
      <c r="J38" s="149">
        <v>44713</v>
      </c>
      <c r="K38" s="107"/>
    </row>
    <row r="39" spans="1:11" s="140" customFormat="1" ht="18" customHeight="1" x14ac:dyDescent="0.3">
      <c r="A39" s="19"/>
      <c r="B39" s="142" t="s">
        <v>136</v>
      </c>
      <c r="C39" s="149">
        <v>44718</v>
      </c>
      <c r="D39" s="107"/>
      <c r="E39" s="142" t="s">
        <v>137</v>
      </c>
      <c r="F39" s="150" t="s">
        <v>213</v>
      </c>
      <c r="G39" s="107"/>
      <c r="H39" s="302" t="s">
        <v>138</v>
      </c>
      <c r="I39" s="305"/>
      <c r="J39" s="150">
        <v>605</v>
      </c>
      <c r="K39" s="107" t="s">
        <v>117</v>
      </c>
    </row>
    <row r="40" spans="1:11" s="140" customFormat="1" ht="10.050000000000001" customHeight="1" x14ac:dyDescent="0.3">
      <c r="A40" s="19"/>
      <c r="B40" s="107"/>
      <c r="C40" s="107"/>
      <c r="D40" s="107"/>
      <c r="E40" s="107"/>
      <c r="F40" s="107"/>
      <c r="G40" s="107"/>
      <c r="H40" s="107"/>
      <c r="I40" s="107"/>
      <c r="J40" s="107"/>
      <c r="K40" s="107"/>
    </row>
    <row r="41" spans="1:11" s="140" customFormat="1" ht="18" customHeight="1" x14ac:dyDescent="0.3">
      <c r="A41" s="19"/>
      <c r="B41" s="106" t="s">
        <v>139</v>
      </c>
      <c r="C41" s="107"/>
      <c r="D41" s="107"/>
      <c r="E41" s="107"/>
      <c r="F41" s="107"/>
      <c r="G41" s="107"/>
      <c r="H41" s="107"/>
      <c r="I41" s="107"/>
      <c r="J41" s="107"/>
      <c r="K41" s="107"/>
    </row>
    <row r="42" spans="1:11" s="140" customFormat="1" ht="10.050000000000001" customHeight="1" x14ac:dyDescent="0.3">
      <c r="A42" s="19"/>
      <c r="B42" s="107"/>
      <c r="C42" s="107"/>
      <c r="D42" s="107"/>
      <c r="E42" s="107"/>
      <c r="F42" s="107"/>
      <c r="G42" s="107"/>
      <c r="H42" s="107"/>
      <c r="I42" s="107"/>
      <c r="J42" s="107"/>
      <c r="K42" s="107"/>
    </row>
    <row r="43" spans="1:11" s="152" customFormat="1" ht="35.4" customHeight="1" x14ac:dyDescent="0.3">
      <c r="A43" s="18"/>
      <c r="B43" s="151" t="s">
        <v>140</v>
      </c>
      <c r="C43" s="303" t="s">
        <v>0</v>
      </c>
      <c r="D43" s="303"/>
      <c r="E43" s="303"/>
      <c r="F43" s="151" t="s">
        <v>141</v>
      </c>
      <c r="G43" s="151" t="s">
        <v>142</v>
      </c>
      <c r="H43" s="151" t="s">
        <v>143</v>
      </c>
      <c r="I43" s="151" t="s">
        <v>138</v>
      </c>
      <c r="J43" s="151" t="s">
        <v>144</v>
      </c>
      <c r="K43" s="107"/>
    </row>
    <row r="44" spans="1:11" s="140" customFormat="1" ht="18" customHeight="1" x14ac:dyDescent="0.3">
      <c r="A44" s="19"/>
      <c r="B44" s="143">
        <v>4250</v>
      </c>
      <c r="C44" s="306">
        <v>44713</v>
      </c>
      <c r="D44" s="307"/>
      <c r="E44" s="307"/>
      <c r="F44" s="143">
        <v>1</v>
      </c>
      <c r="G44" s="153">
        <v>0.21</v>
      </c>
      <c r="H44" s="127" t="s">
        <v>203</v>
      </c>
      <c r="I44" s="154">
        <v>500</v>
      </c>
      <c r="J44" s="154">
        <f>G44*I44</f>
        <v>105</v>
      </c>
      <c r="K44" s="107"/>
    </row>
    <row r="45" spans="1:11" s="140" customFormat="1" ht="10.050000000000001" customHeight="1" x14ac:dyDescent="0.3">
      <c r="A45" s="19"/>
      <c r="B45" s="107"/>
      <c r="C45" s="107"/>
      <c r="D45" s="107"/>
      <c r="E45" s="107"/>
      <c r="F45" s="107"/>
      <c r="G45" s="107"/>
      <c r="H45" s="107"/>
      <c r="I45" s="107"/>
      <c r="J45" s="107"/>
      <c r="K45" s="107"/>
    </row>
    <row r="47" spans="1:11" x14ac:dyDescent="0.3">
      <c r="A47" s="17" t="s">
        <v>145</v>
      </c>
      <c r="B47" s="96" t="s">
        <v>214</v>
      </c>
    </row>
    <row r="48" spans="1:11" ht="14.4" customHeight="1" x14ac:dyDescent="0.3">
      <c r="A48" s="17"/>
      <c r="B48" s="291" t="s">
        <v>155</v>
      </c>
      <c r="C48" s="292"/>
      <c r="D48" s="292"/>
      <c r="E48" s="292"/>
      <c r="F48" s="292"/>
      <c r="G48" s="292"/>
      <c r="H48" s="292"/>
      <c r="I48" s="292"/>
      <c r="J48" s="292"/>
      <c r="K48" s="128" t="s">
        <v>118</v>
      </c>
    </row>
    <row r="49" spans="1:13" ht="31.2" x14ac:dyDescent="0.3">
      <c r="A49" s="17"/>
      <c r="B49" s="129" t="s">
        <v>113</v>
      </c>
      <c r="C49" s="129" t="s">
        <v>130</v>
      </c>
      <c r="D49" s="130" t="s">
        <v>146</v>
      </c>
      <c r="E49" s="129" t="s">
        <v>116</v>
      </c>
      <c r="F49" s="129" t="s">
        <v>147</v>
      </c>
      <c r="G49" s="293" t="s">
        <v>0</v>
      </c>
      <c r="H49" s="294"/>
      <c r="I49" s="295"/>
      <c r="J49" s="130" t="s">
        <v>1</v>
      </c>
      <c r="K49" s="129" t="s">
        <v>2</v>
      </c>
    </row>
    <row r="50" spans="1:13" ht="18" customHeight="1" x14ac:dyDescent="0.3">
      <c r="A50" s="17"/>
      <c r="B50" s="132">
        <v>44713</v>
      </c>
      <c r="C50" s="133">
        <v>50</v>
      </c>
      <c r="D50" s="134" t="s">
        <v>212</v>
      </c>
      <c r="E50" s="133">
        <v>4250</v>
      </c>
      <c r="F50" s="134"/>
      <c r="G50" s="299" t="s">
        <v>215</v>
      </c>
      <c r="H50" s="300"/>
      <c r="I50" s="301"/>
      <c r="J50" s="155">
        <v>500</v>
      </c>
      <c r="K50" s="156"/>
    </row>
    <row r="51" spans="1:13" ht="18" customHeight="1" x14ac:dyDescent="0.3">
      <c r="A51" s="17"/>
      <c r="B51" s="132">
        <v>44713</v>
      </c>
      <c r="C51" s="133">
        <v>50</v>
      </c>
      <c r="D51" s="134" t="str">
        <f>D50</f>
        <v>2022-059</v>
      </c>
      <c r="E51" s="133">
        <v>1600</v>
      </c>
      <c r="F51" s="134"/>
      <c r="G51" s="299" t="s">
        <v>215</v>
      </c>
      <c r="H51" s="300"/>
      <c r="I51" s="301"/>
      <c r="J51" s="155">
        <v>105</v>
      </c>
      <c r="K51" s="156"/>
    </row>
    <row r="52" spans="1:13" ht="18" customHeight="1" x14ac:dyDescent="0.3">
      <c r="A52" s="17"/>
      <c r="B52" s="132">
        <v>44713</v>
      </c>
      <c r="C52" s="133">
        <v>50</v>
      </c>
      <c r="D52" s="134" t="str">
        <f>D51</f>
        <v>2022-059</v>
      </c>
      <c r="E52" s="133">
        <v>1400</v>
      </c>
      <c r="F52" s="134">
        <v>14080</v>
      </c>
      <c r="G52" s="299" t="s">
        <v>216</v>
      </c>
      <c r="H52" s="300"/>
      <c r="I52" s="301"/>
      <c r="J52" s="155"/>
      <c r="K52" s="156">
        <v>605</v>
      </c>
    </row>
    <row r="53" spans="1:13" x14ac:dyDescent="0.3">
      <c r="A53" s="17"/>
      <c r="D53" s="157"/>
      <c r="G53" s="158"/>
      <c r="H53" s="158"/>
      <c r="I53" s="158"/>
      <c r="J53" s="158"/>
    </row>
    <row r="54" spans="1:13" x14ac:dyDescent="0.3">
      <c r="A54" s="17"/>
      <c r="D54" s="157"/>
      <c r="G54" s="158"/>
      <c r="H54" s="158"/>
      <c r="I54" s="158"/>
      <c r="J54" s="158"/>
    </row>
    <row r="55" spans="1:13" x14ac:dyDescent="0.3">
      <c r="A55" s="17"/>
      <c r="B55" s="16" t="s">
        <v>217</v>
      </c>
      <c r="D55" s="157"/>
      <c r="G55" s="158"/>
      <c r="H55" s="158"/>
      <c r="I55" s="158"/>
      <c r="J55" s="158"/>
    </row>
    <row r="56" spans="1:13" x14ac:dyDescent="0.3">
      <c r="A56" s="17" t="s">
        <v>3</v>
      </c>
      <c r="B56" s="17" t="s">
        <v>160</v>
      </c>
      <c r="D56" s="157"/>
      <c r="G56" s="158"/>
      <c r="H56" s="158"/>
      <c r="I56" s="158"/>
      <c r="J56" s="158"/>
    </row>
    <row r="57" spans="1:13" ht="10.95" customHeight="1" x14ac:dyDescent="0.3">
      <c r="A57" s="45"/>
      <c r="B57" s="105"/>
      <c r="C57" s="105"/>
      <c r="D57" s="105"/>
      <c r="E57" s="105"/>
      <c r="F57" s="105"/>
      <c r="G57" s="105"/>
      <c r="H57" s="105"/>
      <c r="I57" s="105"/>
      <c r="J57" s="105"/>
      <c r="K57" s="105"/>
      <c r="L57" s="105"/>
      <c r="M57" s="105"/>
    </row>
    <row r="58" spans="1:13" x14ac:dyDescent="0.3">
      <c r="A58" s="19"/>
      <c r="B58" s="106" t="s">
        <v>161</v>
      </c>
      <c r="C58" s="107"/>
      <c r="D58" s="107"/>
      <c r="E58" s="107"/>
      <c r="F58" s="107"/>
      <c r="G58" s="107"/>
      <c r="H58" s="107"/>
      <c r="I58" s="107"/>
      <c r="J58" s="107"/>
      <c r="K58" s="107"/>
      <c r="L58" s="107"/>
      <c r="M58" s="107"/>
    </row>
    <row r="59" spans="1:13" ht="10.95" customHeight="1" x14ac:dyDescent="0.3">
      <c r="A59" s="45"/>
      <c r="B59" s="105"/>
      <c r="C59" s="105"/>
      <c r="D59" s="105"/>
      <c r="E59" s="105"/>
      <c r="F59" s="105"/>
      <c r="G59" s="105"/>
      <c r="H59" s="105"/>
      <c r="I59" s="105"/>
      <c r="J59" s="105"/>
      <c r="K59" s="105"/>
      <c r="L59" s="105"/>
      <c r="M59" s="105"/>
    </row>
    <row r="60" spans="1:13" x14ac:dyDescent="0.3">
      <c r="A60" s="19"/>
      <c r="B60" s="142" t="s">
        <v>130</v>
      </c>
      <c r="C60" s="159">
        <v>20</v>
      </c>
      <c r="D60" s="107"/>
      <c r="E60" s="142" t="s">
        <v>131</v>
      </c>
      <c r="F60" s="145" t="s">
        <v>179</v>
      </c>
      <c r="G60" s="107"/>
      <c r="H60" s="302" t="s">
        <v>132</v>
      </c>
      <c r="I60" s="302"/>
      <c r="J60" s="146" t="s">
        <v>218</v>
      </c>
      <c r="K60" s="107"/>
      <c r="L60" s="107"/>
      <c r="M60" s="107"/>
    </row>
    <row r="61" spans="1:13" x14ac:dyDescent="0.3">
      <c r="A61" s="19"/>
      <c r="B61" s="142" t="s">
        <v>115</v>
      </c>
      <c r="C61" s="160">
        <v>5986.24</v>
      </c>
      <c r="D61" s="107"/>
      <c r="E61" s="142" t="s">
        <v>158</v>
      </c>
      <c r="F61" s="161">
        <f>C61+J66+J67</f>
        <v>4497.9399999999996</v>
      </c>
      <c r="G61" s="107"/>
      <c r="H61" s="107"/>
      <c r="I61" s="107"/>
      <c r="J61" s="107"/>
      <c r="K61" s="107"/>
      <c r="L61" s="107"/>
      <c r="M61" s="107"/>
    </row>
    <row r="62" spans="1:13" ht="10.95" customHeight="1" x14ac:dyDescent="0.3">
      <c r="A62" s="45"/>
      <c r="B62" s="105"/>
      <c r="C62" s="105"/>
      <c r="D62" s="105"/>
      <c r="E62" s="105"/>
      <c r="F62" s="105"/>
      <c r="G62" s="105"/>
      <c r="H62" s="105"/>
      <c r="I62" s="105"/>
      <c r="J62" s="105"/>
      <c r="K62" s="105"/>
      <c r="L62" s="105"/>
      <c r="M62" s="105"/>
    </row>
    <row r="63" spans="1:13" x14ac:dyDescent="0.3">
      <c r="A63" s="45"/>
      <c r="B63" s="162" t="s">
        <v>139</v>
      </c>
      <c r="C63" s="105"/>
      <c r="D63" s="105"/>
      <c r="E63" s="105"/>
      <c r="F63" s="105"/>
      <c r="G63" s="105"/>
      <c r="H63" s="105"/>
      <c r="I63" s="105"/>
      <c r="J63" s="105"/>
      <c r="K63" s="105"/>
      <c r="L63" s="105"/>
      <c r="M63" s="105"/>
    </row>
    <row r="64" spans="1:13" ht="10.95" customHeight="1" x14ac:dyDescent="0.3">
      <c r="A64" s="45"/>
      <c r="B64" s="105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</row>
    <row r="65" spans="1:13" ht="31.2" x14ac:dyDescent="0.3">
      <c r="A65" s="45"/>
      <c r="B65" s="151" t="s">
        <v>113</v>
      </c>
      <c r="C65" s="151" t="s">
        <v>154</v>
      </c>
      <c r="D65" s="151" t="s">
        <v>157</v>
      </c>
      <c r="E65" s="303" t="s">
        <v>0</v>
      </c>
      <c r="F65" s="303"/>
      <c r="G65" s="151" t="s">
        <v>141</v>
      </c>
      <c r="H65" s="151" t="s">
        <v>142</v>
      </c>
      <c r="I65" s="151" t="s">
        <v>143</v>
      </c>
      <c r="J65" s="151" t="s">
        <v>138</v>
      </c>
      <c r="K65" s="151" t="s">
        <v>144</v>
      </c>
      <c r="L65" s="151" t="s">
        <v>159</v>
      </c>
      <c r="M65" s="105"/>
    </row>
    <row r="66" spans="1:13" ht="18" customHeight="1" x14ac:dyDescent="0.3">
      <c r="A66" s="18"/>
      <c r="B66" s="115">
        <v>44718</v>
      </c>
      <c r="C66" s="113">
        <v>1400</v>
      </c>
      <c r="D66" s="113">
        <v>14099</v>
      </c>
      <c r="E66" s="304" t="s">
        <v>208</v>
      </c>
      <c r="F66" s="304"/>
      <c r="G66" s="113"/>
      <c r="H66" s="163"/>
      <c r="I66" s="163"/>
      <c r="J66" s="161">
        <v>-883.3</v>
      </c>
      <c r="K66" s="119"/>
      <c r="L66" s="117" t="s">
        <v>201</v>
      </c>
      <c r="M66" s="111"/>
    </row>
    <row r="67" spans="1:13" ht="18" customHeight="1" x14ac:dyDescent="0.3">
      <c r="A67" s="19"/>
      <c r="B67" s="115">
        <v>44718</v>
      </c>
      <c r="C67" s="113">
        <v>1400</v>
      </c>
      <c r="D67" s="113">
        <v>14080</v>
      </c>
      <c r="E67" s="290" t="s">
        <v>219</v>
      </c>
      <c r="F67" s="290"/>
      <c r="G67" s="164"/>
      <c r="H67" s="164"/>
      <c r="I67" s="164"/>
      <c r="J67" s="165">
        <v>-605</v>
      </c>
      <c r="K67" s="164"/>
      <c r="L67" s="113" t="s">
        <v>212</v>
      </c>
      <c r="M67" s="107"/>
    </row>
    <row r="68" spans="1:13" ht="10.95" customHeight="1" x14ac:dyDescent="0.3">
      <c r="A68" s="45"/>
      <c r="B68" s="105"/>
      <c r="C68" s="105"/>
      <c r="D68" s="105"/>
      <c r="E68" s="105"/>
      <c r="F68" s="105"/>
      <c r="G68" s="105"/>
      <c r="H68" s="105"/>
      <c r="I68" s="105"/>
      <c r="J68" s="105"/>
      <c r="K68" s="105"/>
      <c r="L68" s="105"/>
      <c r="M68" s="105"/>
    </row>
    <row r="69" spans="1:13" x14ac:dyDescent="0.3">
      <c r="A69" s="17"/>
      <c r="D69" s="157"/>
      <c r="G69" s="158"/>
      <c r="H69" s="158"/>
      <c r="I69" s="158"/>
      <c r="J69" s="158"/>
    </row>
    <row r="70" spans="1:13" x14ac:dyDescent="0.3">
      <c r="A70" s="17" t="s">
        <v>6</v>
      </c>
      <c r="B70" s="17" t="s">
        <v>125</v>
      </c>
      <c r="D70" s="157"/>
      <c r="G70" s="158"/>
      <c r="H70" s="158"/>
      <c r="I70" s="158"/>
      <c r="J70" s="158"/>
    </row>
    <row r="71" spans="1:13" x14ac:dyDescent="0.3">
      <c r="A71" s="17"/>
      <c r="B71" s="291" t="s">
        <v>155</v>
      </c>
      <c r="C71" s="292"/>
      <c r="D71" s="292"/>
      <c r="E71" s="292"/>
      <c r="F71" s="292"/>
      <c r="G71" s="292"/>
      <c r="H71" s="292"/>
      <c r="I71" s="292"/>
      <c r="J71" s="292"/>
      <c r="K71" s="128" t="s">
        <v>118</v>
      </c>
    </row>
    <row r="72" spans="1:13" ht="31.2" x14ac:dyDescent="0.3">
      <c r="A72" s="17"/>
      <c r="B72" s="129" t="s">
        <v>113</v>
      </c>
      <c r="C72" s="129" t="s">
        <v>130</v>
      </c>
      <c r="D72" s="130" t="s">
        <v>146</v>
      </c>
      <c r="E72" s="129" t="s">
        <v>116</v>
      </c>
      <c r="F72" s="129" t="s">
        <v>147</v>
      </c>
      <c r="G72" s="293" t="s">
        <v>0</v>
      </c>
      <c r="H72" s="294"/>
      <c r="I72" s="295"/>
      <c r="J72" s="130" t="s">
        <v>1</v>
      </c>
      <c r="K72" s="129" t="s">
        <v>2</v>
      </c>
    </row>
    <row r="73" spans="1:13" ht="18" customHeight="1" x14ac:dyDescent="0.3">
      <c r="A73" s="17"/>
      <c r="B73" s="132">
        <v>44718</v>
      </c>
      <c r="C73" s="133">
        <v>20</v>
      </c>
      <c r="D73" s="134" t="s">
        <v>218</v>
      </c>
      <c r="E73" s="133">
        <v>1400</v>
      </c>
      <c r="F73" s="134">
        <v>14099</v>
      </c>
      <c r="G73" s="285" t="s">
        <v>208</v>
      </c>
      <c r="H73" s="285"/>
      <c r="I73" s="285"/>
      <c r="J73" s="155">
        <v>883.3</v>
      </c>
      <c r="K73" s="156"/>
    </row>
    <row r="74" spans="1:13" ht="18" customHeight="1" x14ac:dyDescent="0.3">
      <c r="A74" s="17"/>
      <c r="B74" s="132">
        <v>44718</v>
      </c>
      <c r="C74" s="133">
        <v>20</v>
      </c>
      <c r="D74" s="134" t="str">
        <f>D73</f>
        <v>2022-028</v>
      </c>
      <c r="E74" s="133">
        <v>1050</v>
      </c>
      <c r="F74" s="134"/>
      <c r="G74" s="285" t="s">
        <v>207</v>
      </c>
      <c r="H74" s="285"/>
      <c r="I74" s="285"/>
      <c r="J74" s="155"/>
      <c r="K74" s="156">
        <v>883.3</v>
      </c>
    </row>
    <row r="75" spans="1:13" ht="18" customHeight="1" x14ac:dyDescent="0.3">
      <c r="A75" s="17"/>
      <c r="B75" s="132">
        <v>44718</v>
      </c>
      <c r="C75" s="133">
        <v>20</v>
      </c>
      <c r="D75" s="134" t="str">
        <f t="shared" ref="D75:D76" si="1">D74</f>
        <v>2022-028</v>
      </c>
      <c r="E75" s="133">
        <v>1400</v>
      </c>
      <c r="F75" s="134">
        <v>14080</v>
      </c>
      <c r="G75" s="296" t="s">
        <v>219</v>
      </c>
      <c r="H75" s="297"/>
      <c r="I75" s="298"/>
      <c r="J75" s="155">
        <v>605</v>
      </c>
      <c r="K75" s="156"/>
    </row>
    <row r="76" spans="1:13" ht="18" customHeight="1" x14ac:dyDescent="0.3">
      <c r="A76" s="17"/>
      <c r="B76" s="132">
        <v>44718</v>
      </c>
      <c r="C76" s="133">
        <v>20</v>
      </c>
      <c r="D76" s="134" t="str">
        <f t="shared" si="1"/>
        <v>2022-028</v>
      </c>
      <c r="E76" s="133">
        <v>1050</v>
      </c>
      <c r="F76" s="134"/>
      <c r="G76" s="285" t="s">
        <v>220</v>
      </c>
      <c r="H76" s="285"/>
      <c r="I76" s="285"/>
      <c r="J76" s="155"/>
      <c r="K76" s="156">
        <v>605</v>
      </c>
    </row>
    <row r="77" spans="1:13" x14ac:dyDescent="0.3">
      <c r="A77" s="17"/>
      <c r="D77" s="157"/>
      <c r="G77" s="158"/>
      <c r="H77" s="158"/>
      <c r="I77" s="158"/>
      <c r="J77" s="158"/>
    </row>
    <row r="78" spans="1:13" x14ac:dyDescent="0.3">
      <c r="A78" s="17"/>
      <c r="D78" s="157"/>
      <c r="G78" s="158"/>
      <c r="H78" s="158"/>
      <c r="I78" s="158"/>
      <c r="J78" s="158"/>
    </row>
    <row r="79" spans="1:13" x14ac:dyDescent="0.3">
      <c r="A79" s="17"/>
      <c r="B79" s="16" t="s">
        <v>221</v>
      </c>
      <c r="D79" s="157"/>
      <c r="G79" s="158"/>
      <c r="H79" s="158"/>
      <c r="I79" s="158"/>
      <c r="J79" s="158"/>
    </row>
    <row r="80" spans="1:13" x14ac:dyDescent="0.3">
      <c r="A80" s="17" t="s">
        <v>3</v>
      </c>
      <c r="B80" s="1" t="s">
        <v>222</v>
      </c>
      <c r="D80" s="157"/>
      <c r="G80" s="158"/>
      <c r="H80" s="158"/>
      <c r="I80" s="158"/>
      <c r="J80" s="158"/>
    </row>
    <row r="81" spans="1:10" ht="15.6" customHeight="1" x14ac:dyDescent="0.3">
      <c r="B81" s="286" t="s">
        <v>223</v>
      </c>
      <c r="C81" s="287"/>
      <c r="D81" s="287"/>
      <c r="E81" s="287"/>
      <c r="F81" s="287"/>
      <c r="G81" s="287"/>
      <c r="H81" s="287"/>
      <c r="I81" s="287"/>
      <c r="J81" s="166" t="s">
        <v>118</v>
      </c>
    </row>
    <row r="82" spans="1:10" ht="31.2" x14ac:dyDescent="0.3">
      <c r="B82" s="167" t="s">
        <v>113</v>
      </c>
      <c r="C82" s="167" t="s">
        <v>130</v>
      </c>
      <c r="D82" s="167" t="s">
        <v>146</v>
      </c>
      <c r="E82" s="288" t="s">
        <v>0</v>
      </c>
      <c r="F82" s="288"/>
      <c r="G82" s="288"/>
      <c r="H82" s="288"/>
      <c r="I82" s="167" t="s">
        <v>1</v>
      </c>
      <c r="J82" s="167" t="s">
        <v>2</v>
      </c>
    </row>
    <row r="83" spans="1:10" ht="18" customHeight="1" x14ac:dyDescent="0.3">
      <c r="B83" s="168"/>
      <c r="C83" s="169"/>
      <c r="D83" s="169"/>
      <c r="E83" s="289"/>
      <c r="F83" s="289"/>
      <c r="G83" s="289"/>
      <c r="H83" s="289"/>
      <c r="I83" s="170"/>
      <c r="J83" s="170" t="s">
        <v>224</v>
      </c>
    </row>
    <row r="84" spans="1:10" ht="18" customHeight="1" x14ac:dyDescent="0.3">
      <c r="B84" s="85">
        <v>44687</v>
      </c>
      <c r="C84" s="86">
        <v>50</v>
      </c>
      <c r="D84" s="86" t="s">
        <v>201</v>
      </c>
      <c r="E84" s="275" t="s">
        <v>225</v>
      </c>
      <c r="F84" s="275"/>
      <c r="G84" s="275"/>
      <c r="H84" s="275"/>
      <c r="I84" s="170"/>
      <c r="J84" s="170">
        <v>883.3</v>
      </c>
    </row>
    <row r="85" spans="1:10" ht="18" customHeight="1" x14ac:dyDescent="0.3">
      <c r="B85" s="85">
        <v>44713</v>
      </c>
      <c r="C85" s="86">
        <v>50</v>
      </c>
      <c r="D85" s="86" t="s">
        <v>212</v>
      </c>
      <c r="E85" s="276" t="s">
        <v>226</v>
      </c>
      <c r="F85" s="277"/>
      <c r="G85" s="277"/>
      <c r="H85" s="278"/>
      <c r="I85" s="170"/>
      <c r="J85" s="170">
        <v>605</v>
      </c>
    </row>
    <row r="86" spans="1:10" ht="18" customHeight="1" x14ac:dyDescent="0.3">
      <c r="B86" s="171">
        <v>44718</v>
      </c>
      <c r="C86" s="172">
        <v>20</v>
      </c>
      <c r="D86" s="172" t="s">
        <v>218</v>
      </c>
      <c r="E86" s="275" t="s">
        <v>225</v>
      </c>
      <c r="F86" s="275"/>
      <c r="G86" s="275"/>
      <c r="H86" s="275"/>
      <c r="I86" s="170">
        <v>883.3</v>
      </c>
      <c r="J86" s="173"/>
    </row>
    <row r="87" spans="1:10" ht="18" customHeight="1" x14ac:dyDescent="0.3">
      <c r="B87" s="171">
        <v>44718</v>
      </c>
      <c r="C87" s="172">
        <v>20</v>
      </c>
      <c r="D87" s="172" t="s">
        <v>218</v>
      </c>
      <c r="E87" s="276" t="s">
        <v>226</v>
      </c>
      <c r="F87" s="277"/>
      <c r="G87" s="277"/>
      <c r="H87" s="278"/>
      <c r="I87" s="170">
        <v>605</v>
      </c>
      <c r="J87" s="173"/>
    </row>
    <row r="89" spans="1:10" x14ac:dyDescent="0.3">
      <c r="A89" s="1" t="s">
        <v>6</v>
      </c>
      <c r="B89" s="1" t="s">
        <v>227</v>
      </c>
    </row>
    <row r="90" spans="1:10" ht="15.6" customHeight="1" x14ac:dyDescent="0.3">
      <c r="B90" s="279" t="s">
        <v>228</v>
      </c>
      <c r="C90" s="280"/>
      <c r="D90" s="280"/>
      <c r="E90" s="280"/>
      <c r="F90" s="280"/>
      <c r="G90" s="280"/>
      <c r="H90" s="280"/>
      <c r="I90" s="280"/>
      <c r="J90" s="174" t="s">
        <v>117</v>
      </c>
    </row>
    <row r="91" spans="1:10" ht="31.2" x14ac:dyDescent="0.3">
      <c r="A91" s="43"/>
      <c r="B91" s="167" t="s">
        <v>113</v>
      </c>
      <c r="C91" s="167" t="s">
        <v>130</v>
      </c>
      <c r="D91" s="167" t="s">
        <v>146</v>
      </c>
      <c r="E91" s="281" t="s">
        <v>0</v>
      </c>
      <c r="F91" s="282"/>
      <c r="G91" s="283"/>
      <c r="H91" s="167" t="s">
        <v>119</v>
      </c>
      <c r="I91" s="167" t="s">
        <v>1</v>
      </c>
      <c r="J91" s="167" t="s">
        <v>2</v>
      </c>
    </row>
    <row r="92" spans="1:10" ht="18" customHeight="1" x14ac:dyDescent="0.3">
      <c r="B92" s="85"/>
      <c r="C92" s="86"/>
      <c r="D92" s="86"/>
      <c r="E92" s="284"/>
      <c r="F92" s="284"/>
      <c r="G92" s="284"/>
      <c r="H92" s="89"/>
      <c r="I92" s="87"/>
      <c r="J92" s="87" t="s">
        <v>229</v>
      </c>
    </row>
    <row r="93" spans="1:10" ht="18" customHeight="1" x14ac:dyDescent="0.3">
      <c r="B93" s="85">
        <v>44687</v>
      </c>
      <c r="C93" s="86">
        <v>50</v>
      </c>
      <c r="D93" s="86" t="s">
        <v>201</v>
      </c>
      <c r="E93" s="275" t="s">
        <v>202</v>
      </c>
      <c r="F93" s="275"/>
      <c r="G93" s="275"/>
      <c r="H93" s="175">
        <v>125845</v>
      </c>
      <c r="I93" s="87"/>
      <c r="J93" s="87">
        <v>883.3</v>
      </c>
    </row>
    <row r="94" spans="1:10" ht="18" customHeight="1" x14ac:dyDescent="0.3">
      <c r="B94" s="171">
        <v>44718</v>
      </c>
      <c r="C94" s="172">
        <v>20</v>
      </c>
      <c r="D94" s="172" t="s">
        <v>218</v>
      </c>
      <c r="E94" s="274" t="s">
        <v>17</v>
      </c>
      <c r="F94" s="274"/>
      <c r="G94" s="274"/>
      <c r="H94" s="175">
        <v>125845</v>
      </c>
      <c r="I94" s="87">
        <v>883.3</v>
      </c>
      <c r="J94" s="87"/>
    </row>
    <row r="95" spans="1:10" x14ac:dyDescent="0.3">
      <c r="A95" s="17"/>
      <c r="D95" s="157"/>
      <c r="G95" s="158"/>
      <c r="H95" s="158"/>
      <c r="I95" s="158"/>
      <c r="J95" s="158"/>
    </row>
    <row r="96" spans="1:10" x14ac:dyDescent="0.3">
      <c r="A96" s="17"/>
      <c r="D96" s="157"/>
      <c r="G96" s="158"/>
      <c r="H96" s="158"/>
      <c r="I96" s="158"/>
      <c r="J96" s="158"/>
    </row>
  </sheetData>
  <mergeCells count="43">
    <mergeCell ref="H37:I37"/>
    <mergeCell ref="D8:E8"/>
    <mergeCell ref="H10:I10"/>
    <mergeCell ref="H11:I11"/>
    <mergeCell ref="H12:I12"/>
    <mergeCell ref="B22:J22"/>
    <mergeCell ref="G23:I23"/>
    <mergeCell ref="G24:I24"/>
    <mergeCell ref="G25:I25"/>
    <mergeCell ref="G26:I26"/>
    <mergeCell ref="G27:I27"/>
    <mergeCell ref="D35:E35"/>
    <mergeCell ref="E66:F66"/>
    <mergeCell ref="H38:I38"/>
    <mergeCell ref="H39:I39"/>
    <mergeCell ref="C43:E43"/>
    <mergeCell ref="C44:E44"/>
    <mergeCell ref="B48:J48"/>
    <mergeCell ref="G49:I49"/>
    <mergeCell ref="G50:I50"/>
    <mergeCell ref="G51:I51"/>
    <mergeCell ref="G52:I52"/>
    <mergeCell ref="H60:I60"/>
    <mergeCell ref="E65:F65"/>
    <mergeCell ref="E85:H85"/>
    <mergeCell ref="E67:F67"/>
    <mergeCell ref="B71:J71"/>
    <mergeCell ref="G72:I72"/>
    <mergeCell ref="G73:I73"/>
    <mergeCell ref="G74:I74"/>
    <mergeCell ref="G75:I75"/>
    <mergeCell ref="G76:I76"/>
    <mergeCell ref="B81:I81"/>
    <mergeCell ref="E82:H82"/>
    <mergeCell ref="E83:H83"/>
    <mergeCell ref="E84:H84"/>
    <mergeCell ref="E94:G94"/>
    <mergeCell ref="E86:H86"/>
    <mergeCell ref="E87:H87"/>
    <mergeCell ref="B90:I90"/>
    <mergeCell ref="E91:G91"/>
    <mergeCell ref="E92:G92"/>
    <mergeCell ref="E93:G93"/>
  </mergeCells>
  <pageMargins left="0.7" right="0.7" top="0.75" bottom="0.75" header="0.3" footer="0.3"/>
  <ignoredErrors>
    <ignoredError sqref="F11 F38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FA8908-8EC5-4509-A102-5B38D51AF85B}">
  <dimension ref="A1:K96"/>
  <sheetViews>
    <sheetView showGridLines="0" workbookViewId="0">
      <selection activeCell="H79" sqref="H79"/>
    </sheetView>
  </sheetViews>
  <sheetFormatPr defaultRowHeight="15.6" x14ac:dyDescent="0.3"/>
  <cols>
    <col min="1" max="1" width="2.88671875" style="1" customWidth="1"/>
    <col min="2" max="2" width="12.77734375" style="103" customWidth="1"/>
    <col min="3" max="3" width="11.6640625" style="103" customWidth="1"/>
    <col min="4" max="4" width="10.77734375" style="103" customWidth="1"/>
    <col min="5" max="5" width="17.44140625" style="103" customWidth="1"/>
    <col min="6" max="6" width="11.88671875" style="103" customWidth="1"/>
    <col min="7" max="7" width="9.109375" style="103" customWidth="1"/>
    <col min="8" max="8" width="11" style="103" customWidth="1"/>
    <col min="9" max="9" width="16.77734375" style="103" customWidth="1"/>
    <col min="10" max="10" width="12.5546875" style="103" customWidth="1"/>
    <col min="11" max="11" width="11.109375" style="103" customWidth="1"/>
    <col min="12" max="12" width="10.77734375" style="103" customWidth="1"/>
    <col min="13" max="13" width="2.44140625" style="103" customWidth="1"/>
    <col min="14" max="16384" width="8.88671875" style="103"/>
  </cols>
  <sheetData>
    <row r="1" spans="1:10" x14ac:dyDescent="0.3">
      <c r="B1" s="16" t="s">
        <v>230</v>
      </c>
      <c r="D1" s="16" t="s">
        <v>231</v>
      </c>
    </row>
    <row r="2" spans="1:10" x14ac:dyDescent="0.3">
      <c r="B2" s="104"/>
    </row>
    <row r="3" spans="1:10" x14ac:dyDescent="0.3">
      <c r="A3" s="17"/>
      <c r="B3" s="16" t="s">
        <v>232</v>
      </c>
      <c r="D3" s="157"/>
      <c r="G3" s="158"/>
      <c r="H3" s="158"/>
      <c r="I3" s="158"/>
      <c r="J3" s="158"/>
    </row>
    <row r="4" spans="1:10" ht="18" customHeight="1" x14ac:dyDescent="0.3">
      <c r="A4" s="176" t="s">
        <v>233</v>
      </c>
      <c r="D4" s="157"/>
      <c r="G4" s="158"/>
      <c r="H4" s="158"/>
      <c r="I4" s="158"/>
      <c r="J4" s="158"/>
    </row>
    <row r="5" spans="1:10" ht="18" customHeight="1" x14ac:dyDescent="0.3">
      <c r="A5" s="176" t="s">
        <v>234</v>
      </c>
      <c r="D5" s="157"/>
      <c r="G5" s="158"/>
      <c r="H5" s="158"/>
      <c r="I5" s="158"/>
      <c r="J5" s="158"/>
    </row>
    <row r="6" spans="1:10" ht="18" customHeight="1" x14ac:dyDescent="0.3">
      <c r="A6" s="176" t="s">
        <v>235</v>
      </c>
      <c r="D6" s="157"/>
      <c r="G6" s="158"/>
      <c r="H6" s="158"/>
      <c r="I6" s="158"/>
      <c r="J6" s="158"/>
    </row>
    <row r="7" spans="1:10" ht="18" customHeight="1" x14ac:dyDescent="0.3">
      <c r="A7" s="176" t="s">
        <v>236</v>
      </c>
      <c r="D7" s="157"/>
      <c r="G7" s="158"/>
      <c r="H7" s="158"/>
      <c r="I7" s="158"/>
      <c r="J7" s="158"/>
    </row>
    <row r="8" spans="1:10" ht="18" customHeight="1" x14ac:dyDescent="0.3">
      <c r="A8" s="176" t="s">
        <v>237</v>
      </c>
      <c r="D8" s="157"/>
      <c r="G8" s="158"/>
      <c r="H8" s="158"/>
      <c r="I8" s="158"/>
      <c r="J8" s="158"/>
    </row>
    <row r="9" spans="1:10" ht="18" customHeight="1" x14ac:dyDescent="0.3">
      <c r="A9" s="176" t="s">
        <v>238</v>
      </c>
      <c r="D9" s="157"/>
      <c r="G9" s="158"/>
      <c r="H9" s="158"/>
      <c r="I9" s="158"/>
      <c r="J9" s="158"/>
    </row>
    <row r="10" spans="1:10" ht="18" customHeight="1" x14ac:dyDescent="0.3">
      <c r="A10" s="176" t="s">
        <v>239</v>
      </c>
      <c r="D10" s="157"/>
      <c r="G10" s="158"/>
      <c r="H10" s="158"/>
      <c r="I10" s="158"/>
      <c r="J10" s="158"/>
    </row>
    <row r="11" spans="1:10" ht="18" customHeight="1" x14ac:dyDescent="0.3">
      <c r="A11" s="176" t="s">
        <v>240</v>
      </c>
      <c r="D11" s="157"/>
      <c r="G11" s="158"/>
      <c r="H11" s="158"/>
      <c r="I11" s="158"/>
      <c r="J11" s="158"/>
    </row>
    <row r="12" spans="1:10" ht="18" customHeight="1" x14ac:dyDescent="0.3">
      <c r="A12" s="176" t="s">
        <v>241</v>
      </c>
      <c r="D12" s="157"/>
      <c r="G12" s="158"/>
      <c r="H12" s="158"/>
      <c r="I12" s="158"/>
      <c r="J12" s="158"/>
    </row>
    <row r="13" spans="1:10" ht="13.95" customHeight="1" x14ac:dyDescent="0.3">
      <c r="A13" s="17"/>
      <c r="D13" s="157"/>
      <c r="G13" s="158"/>
      <c r="H13" s="158"/>
      <c r="I13" s="158"/>
      <c r="J13" s="158"/>
    </row>
    <row r="14" spans="1:10" ht="13.95" customHeight="1" x14ac:dyDescent="0.3">
      <c r="A14" s="17"/>
      <c r="D14" s="157"/>
      <c r="G14" s="158"/>
      <c r="H14" s="158"/>
      <c r="I14" s="158"/>
      <c r="J14" s="158"/>
    </row>
    <row r="15" spans="1:10" x14ac:dyDescent="0.3">
      <c r="A15" s="17"/>
      <c r="B15" s="16" t="s">
        <v>242</v>
      </c>
      <c r="D15" s="157"/>
      <c r="G15" s="158"/>
      <c r="H15" s="158"/>
      <c r="I15" s="158"/>
      <c r="J15" s="158"/>
    </row>
    <row r="16" spans="1:10" x14ac:dyDescent="0.3">
      <c r="A16" s="17" t="s">
        <v>3</v>
      </c>
      <c r="B16" s="17" t="s">
        <v>243</v>
      </c>
      <c r="D16" s="157"/>
      <c r="G16" s="158"/>
      <c r="H16" s="158"/>
      <c r="I16" s="158"/>
      <c r="J16" s="158"/>
    </row>
    <row r="17" spans="1:11" ht="10.050000000000001" customHeight="1" x14ac:dyDescent="0.3">
      <c r="A17" s="45"/>
      <c r="B17" s="105"/>
      <c r="C17" s="105"/>
      <c r="D17" s="105"/>
      <c r="E17" s="105"/>
      <c r="F17" s="105"/>
      <c r="G17" s="105"/>
      <c r="H17" s="105"/>
      <c r="I17" s="105"/>
      <c r="J17" s="105"/>
      <c r="K17" s="105"/>
    </row>
    <row r="18" spans="1:11" s="140" customFormat="1" ht="18" customHeight="1" x14ac:dyDescent="0.3">
      <c r="A18" s="19"/>
      <c r="B18" s="106" t="s">
        <v>148</v>
      </c>
      <c r="C18" s="107"/>
      <c r="D18" s="107"/>
      <c r="E18" s="107"/>
      <c r="F18" s="107"/>
      <c r="G18" s="107"/>
      <c r="H18" s="107"/>
      <c r="I18" s="107"/>
      <c r="J18" s="107"/>
      <c r="K18" s="107"/>
    </row>
    <row r="19" spans="1:11" ht="10.050000000000001" customHeight="1" x14ac:dyDescent="0.3">
      <c r="A19" s="45"/>
      <c r="B19" s="105"/>
      <c r="C19" s="105"/>
      <c r="D19" s="105"/>
      <c r="E19" s="105"/>
      <c r="F19" s="105"/>
      <c r="G19" s="105"/>
      <c r="H19" s="105"/>
      <c r="I19" s="105"/>
      <c r="J19" s="105"/>
      <c r="K19" s="105"/>
    </row>
    <row r="20" spans="1:11" s="140" customFormat="1" ht="18" customHeight="1" x14ac:dyDescent="0.3">
      <c r="A20" s="19"/>
      <c r="B20" s="142" t="s">
        <v>149</v>
      </c>
      <c r="C20" s="113">
        <v>11079</v>
      </c>
      <c r="D20" s="318" t="s">
        <v>244</v>
      </c>
      <c r="E20" s="318"/>
      <c r="F20" s="107"/>
      <c r="G20" s="107"/>
      <c r="H20" s="107"/>
      <c r="I20" s="107"/>
      <c r="J20" s="107"/>
      <c r="K20" s="107"/>
    </row>
    <row r="21" spans="1:11" ht="10.050000000000001" customHeight="1" x14ac:dyDescent="0.3">
      <c r="A21" s="45"/>
      <c r="B21" s="105"/>
      <c r="C21" s="105"/>
      <c r="D21" s="105"/>
      <c r="E21" s="105"/>
      <c r="F21" s="105"/>
      <c r="G21" s="105"/>
      <c r="H21" s="105"/>
      <c r="I21" s="107"/>
      <c r="J21" s="107"/>
      <c r="K21" s="105"/>
    </row>
    <row r="22" spans="1:11" s="140" customFormat="1" ht="18" customHeight="1" x14ac:dyDescent="0.3">
      <c r="A22" s="19"/>
      <c r="B22" s="142" t="s">
        <v>130</v>
      </c>
      <c r="C22" s="142"/>
      <c r="D22" s="144">
        <v>60</v>
      </c>
      <c r="E22" s="107"/>
      <c r="F22" s="325" t="s">
        <v>133</v>
      </c>
      <c r="G22" s="326"/>
      <c r="H22" s="114" t="s">
        <v>150</v>
      </c>
      <c r="I22" s="107"/>
      <c r="J22" s="107"/>
      <c r="K22" s="107"/>
    </row>
    <row r="23" spans="1:11" s="140" customFormat="1" ht="18" customHeight="1" x14ac:dyDescent="0.3">
      <c r="A23" s="19"/>
      <c r="B23" s="142" t="s">
        <v>151</v>
      </c>
      <c r="C23" s="142"/>
      <c r="D23" s="144" t="s">
        <v>245</v>
      </c>
      <c r="E23" s="107"/>
      <c r="F23" s="142" t="s">
        <v>137</v>
      </c>
      <c r="G23" s="142"/>
      <c r="H23" s="113" t="s">
        <v>246</v>
      </c>
      <c r="I23" s="107"/>
      <c r="J23" s="107"/>
      <c r="K23" s="107"/>
    </row>
    <row r="24" spans="1:11" s="140" customFormat="1" ht="18" customHeight="1" x14ac:dyDescent="0.3">
      <c r="A24" s="19"/>
      <c r="B24" s="142" t="s">
        <v>135</v>
      </c>
      <c r="C24" s="142"/>
      <c r="D24" s="115">
        <v>44703</v>
      </c>
      <c r="E24" s="107"/>
      <c r="F24" s="142" t="s">
        <v>152</v>
      </c>
      <c r="G24" s="142"/>
      <c r="H24" s="177">
        <f>I29+I30+J29+J30</f>
        <v>701.8</v>
      </c>
      <c r="I24" s="107" t="s">
        <v>117</v>
      </c>
      <c r="J24" s="107"/>
      <c r="K24" s="107"/>
    </row>
    <row r="25" spans="1:11" ht="10.050000000000001" customHeight="1" x14ac:dyDescent="0.3">
      <c r="A25" s="45"/>
      <c r="B25" s="105"/>
      <c r="C25" s="105"/>
      <c r="D25" s="105"/>
      <c r="E25" s="105"/>
      <c r="F25" s="105"/>
      <c r="G25" s="105"/>
      <c r="H25" s="105"/>
      <c r="I25" s="105"/>
      <c r="J25" s="105"/>
      <c r="K25" s="105"/>
    </row>
    <row r="26" spans="1:11" x14ac:dyDescent="0.3">
      <c r="A26" s="45"/>
      <c r="B26" s="162" t="s">
        <v>139</v>
      </c>
      <c r="C26" s="105"/>
      <c r="D26" s="105"/>
      <c r="E26" s="105"/>
      <c r="F26" s="105"/>
      <c r="G26" s="105"/>
      <c r="H26" s="105"/>
      <c r="I26" s="105"/>
      <c r="J26" s="105"/>
      <c r="K26" s="105"/>
    </row>
    <row r="27" spans="1:11" ht="10.050000000000001" customHeight="1" x14ac:dyDescent="0.3">
      <c r="A27" s="45"/>
      <c r="B27" s="105"/>
      <c r="C27" s="105"/>
      <c r="D27" s="105"/>
      <c r="E27" s="105"/>
      <c r="F27" s="105"/>
      <c r="G27" s="105"/>
      <c r="H27" s="105"/>
      <c r="I27" s="105"/>
      <c r="J27" s="105"/>
      <c r="K27" s="105"/>
    </row>
    <row r="28" spans="1:11" ht="31.2" x14ac:dyDescent="0.3">
      <c r="A28" s="50"/>
      <c r="B28" s="121" t="s">
        <v>153</v>
      </c>
      <c r="C28" s="121" t="s">
        <v>154</v>
      </c>
      <c r="D28" s="121" t="s">
        <v>101</v>
      </c>
      <c r="E28" s="121" t="s">
        <v>165</v>
      </c>
      <c r="F28" s="121" t="s">
        <v>141</v>
      </c>
      <c r="G28" s="121" t="s">
        <v>142</v>
      </c>
      <c r="H28" s="121" t="s">
        <v>143</v>
      </c>
      <c r="I28" s="121" t="s">
        <v>138</v>
      </c>
      <c r="J28" s="121" t="s">
        <v>144</v>
      </c>
      <c r="K28" s="178"/>
    </row>
    <row r="29" spans="1:11" s="140" customFormat="1" ht="18" customHeight="1" x14ac:dyDescent="0.3">
      <c r="A29" s="19"/>
      <c r="B29" s="179">
        <v>30010</v>
      </c>
      <c r="C29" s="179">
        <v>8400</v>
      </c>
      <c r="D29" s="179">
        <v>5</v>
      </c>
      <c r="E29" s="180">
        <v>80</v>
      </c>
      <c r="F29" s="179">
        <v>1</v>
      </c>
      <c r="G29" s="181">
        <v>0.21</v>
      </c>
      <c r="H29" s="179" t="s">
        <v>203</v>
      </c>
      <c r="I29" s="180">
        <f>D29*E29</f>
        <v>400</v>
      </c>
      <c r="J29" s="180">
        <f>G29*I29</f>
        <v>84</v>
      </c>
      <c r="K29" s="107"/>
    </row>
    <row r="30" spans="1:11" s="140" customFormat="1" ht="18" customHeight="1" x14ac:dyDescent="0.3">
      <c r="A30" s="19"/>
      <c r="B30" s="179">
        <v>30011</v>
      </c>
      <c r="C30" s="179">
        <v>8400</v>
      </c>
      <c r="D30" s="179">
        <v>3</v>
      </c>
      <c r="E30" s="180">
        <v>60</v>
      </c>
      <c r="F30" s="179">
        <v>1</v>
      </c>
      <c r="G30" s="181">
        <v>0.21</v>
      </c>
      <c r="H30" s="179" t="s">
        <v>203</v>
      </c>
      <c r="I30" s="180">
        <f>D30*E30</f>
        <v>180</v>
      </c>
      <c r="J30" s="180">
        <f>G30*I30</f>
        <v>37.799999999999997</v>
      </c>
      <c r="K30" s="107"/>
    </row>
    <row r="31" spans="1:11" ht="10.050000000000001" customHeight="1" x14ac:dyDescent="0.3">
      <c r="A31" s="45"/>
      <c r="B31" s="105"/>
      <c r="C31" s="105"/>
      <c r="D31" s="105"/>
      <c r="E31" s="105"/>
      <c r="F31" s="105"/>
      <c r="G31" s="105"/>
      <c r="H31" s="105"/>
      <c r="I31" s="105"/>
      <c r="J31" s="105"/>
      <c r="K31" s="105"/>
    </row>
    <row r="32" spans="1:11" x14ac:dyDescent="0.3">
      <c r="A32" s="17"/>
      <c r="B32" s="17"/>
    </row>
    <row r="33" spans="1:11" x14ac:dyDescent="0.3">
      <c r="A33" s="17" t="s">
        <v>145</v>
      </c>
      <c r="B33" s="17" t="s">
        <v>247</v>
      </c>
    </row>
    <row r="34" spans="1:11" x14ac:dyDescent="0.3">
      <c r="A34" s="17"/>
      <c r="B34" s="291" t="s">
        <v>162</v>
      </c>
      <c r="C34" s="292"/>
      <c r="D34" s="292"/>
      <c r="E34" s="292"/>
      <c r="F34" s="292"/>
      <c r="G34" s="292"/>
      <c r="H34" s="292"/>
      <c r="I34" s="292"/>
      <c r="J34" s="292"/>
      <c r="K34" s="128" t="s">
        <v>163</v>
      </c>
    </row>
    <row r="35" spans="1:11" ht="31.2" x14ac:dyDescent="0.3">
      <c r="A35" s="17"/>
      <c r="B35" s="129" t="s">
        <v>113</v>
      </c>
      <c r="C35" s="129" t="s">
        <v>130</v>
      </c>
      <c r="D35" s="130" t="s">
        <v>146</v>
      </c>
      <c r="E35" s="129" t="s">
        <v>116</v>
      </c>
      <c r="F35" s="129" t="s">
        <v>147</v>
      </c>
      <c r="G35" s="293" t="s">
        <v>0</v>
      </c>
      <c r="H35" s="294"/>
      <c r="I35" s="295"/>
      <c r="J35" s="130" t="s">
        <v>1</v>
      </c>
      <c r="K35" s="129" t="s">
        <v>2</v>
      </c>
    </row>
    <row r="36" spans="1:11" ht="18" customHeight="1" x14ac:dyDescent="0.3">
      <c r="A36" s="17"/>
      <c r="B36" s="132">
        <v>44703</v>
      </c>
      <c r="C36" s="133">
        <v>60</v>
      </c>
      <c r="D36" s="134" t="s">
        <v>245</v>
      </c>
      <c r="E36" s="133">
        <v>8400</v>
      </c>
      <c r="F36" s="134"/>
      <c r="G36" s="289" t="s">
        <v>244</v>
      </c>
      <c r="H36" s="289"/>
      <c r="I36" s="289"/>
      <c r="J36" s="135"/>
      <c r="K36" s="136">
        <v>400</v>
      </c>
    </row>
    <row r="37" spans="1:11" ht="18" customHeight="1" x14ac:dyDescent="0.3">
      <c r="A37" s="17"/>
      <c r="B37" s="132">
        <v>44703</v>
      </c>
      <c r="C37" s="133">
        <v>60</v>
      </c>
      <c r="D37" s="134" t="str">
        <f>D36</f>
        <v>2022-112</v>
      </c>
      <c r="E37" s="133">
        <v>8400</v>
      </c>
      <c r="F37" s="134"/>
      <c r="G37" s="289" t="s">
        <v>244</v>
      </c>
      <c r="H37" s="289"/>
      <c r="I37" s="289"/>
      <c r="J37" s="135"/>
      <c r="K37" s="136">
        <v>180</v>
      </c>
    </row>
    <row r="38" spans="1:11" ht="18" customHeight="1" x14ac:dyDescent="0.3">
      <c r="A38" s="17"/>
      <c r="B38" s="132">
        <v>44703</v>
      </c>
      <c r="C38" s="133">
        <v>60</v>
      </c>
      <c r="D38" s="134" t="str">
        <f t="shared" ref="D38:D39" si="0">D37</f>
        <v>2022-112</v>
      </c>
      <c r="E38" s="133">
        <v>1650</v>
      </c>
      <c r="F38" s="134"/>
      <c r="G38" s="289" t="str">
        <f>G36</f>
        <v>Horlogerie</v>
      </c>
      <c r="H38" s="289"/>
      <c r="I38" s="289"/>
      <c r="J38" s="135"/>
      <c r="K38" s="136">
        <f>J29+J30</f>
        <v>121.8</v>
      </c>
    </row>
    <row r="39" spans="1:11" ht="18" customHeight="1" x14ac:dyDescent="0.3">
      <c r="A39" s="17"/>
      <c r="B39" s="132">
        <v>44703</v>
      </c>
      <c r="C39" s="133">
        <v>60</v>
      </c>
      <c r="D39" s="134" t="str">
        <f t="shared" si="0"/>
        <v>2022-112</v>
      </c>
      <c r="E39" s="133">
        <v>1100</v>
      </c>
      <c r="F39" s="134">
        <v>11079</v>
      </c>
      <c r="G39" s="299" t="s">
        <v>246</v>
      </c>
      <c r="H39" s="300"/>
      <c r="I39" s="301"/>
      <c r="J39" s="135">
        <f>H24</f>
        <v>701.8</v>
      </c>
      <c r="K39" s="136"/>
    </row>
    <row r="40" spans="1:11" x14ac:dyDescent="0.3">
      <c r="A40" s="17"/>
      <c r="B40" s="17"/>
    </row>
    <row r="41" spans="1:11" x14ac:dyDescent="0.3">
      <c r="A41" s="17" t="s">
        <v>4</v>
      </c>
      <c r="B41" s="17" t="s">
        <v>248</v>
      </c>
    </row>
    <row r="42" spans="1:11" ht="10.050000000000001" customHeight="1" x14ac:dyDescent="0.3">
      <c r="A42" s="45"/>
      <c r="B42" s="105"/>
      <c r="C42" s="105"/>
      <c r="D42" s="105"/>
      <c r="E42" s="105"/>
      <c r="F42" s="105"/>
      <c r="G42" s="105"/>
      <c r="H42" s="105"/>
      <c r="I42" s="105"/>
      <c r="J42" s="105"/>
      <c r="K42" s="105"/>
    </row>
    <row r="43" spans="1:11" s="140" customFormat="1" ht="18" customHeight="1" x14ac:dyDescent="0.3">
      <c r="A43" s="19"/>
      <c r="B43" s="106" t="s">
        <v>156</v>
      </c>
      <c r="C43" s="107"/>
      <c r="D43" s="107"/>
      <c r="E43" s="107"/>
      <c r="F43" s="107"/>
      <c r="G43" s="107"/>
      <c r="H43" s="107"/>
      <c r="I43" s="107"/>
      <c r="J43" s="107"/>
      <c r="K43" s="107"/>
    </row>
    <row r="44" spans="1:11" ht="10.050000000000001" customHeight="1" x14ac:dyDescent="0.3">
      <c r="A44" s="45"/>
      <c r="B44" s="105"/>
      <c r="C44" s="105"/>
      <c r="D44" s="105"/>
      <c r="E44" s="105"/>
      <c r="F44" s="105"/>
      <c r="G44" s="105"/>
      <c r="H44" s="105"/>
      <c r="I44" s="105"/>
      <c r="J44" s="105"/>
      <c r="K44" s="105"/>
    </row>
    <row r="45" spans="1:11" s="140" customFormat="1" ht="18" customHeight="1" x14ac:dyDescent="0.3">
      <c r="A45" s="19"/>
      <c r="B45" s="142" t="s">
        <v>130</v>
      </c>
      <c r="C45" s="144">
        <v>90</v>
      </c>
      <c r="D45" s="107"/>
      <c r="E45" s="142" t="s">
        <v>131</v>
      </c>
      <c r="F45" s="145" t="s">
        <v>200</v>
      </c>
      <c r="G45" s="107"/>
      <c r="H45" s="322" t="s">
        <v>132</v>
      </c>
      <c r="I45" s="323"/>
      <c r="J45" s="146" t="s">
        <v>245</v>
      </c>
      <c r="K45" s="107"/>
    </row>
    <row r="46" spans="1:11" ht="10.050000000000001" customHeight="1" x14ac:dyDescent="0.3">
      <c r="A46" s="45"/>
      <c r="B46" s="105"/>
      <c r="C46" s="105"/>
      <c r="D46" s="105"/>
      <c r="E46" s="105"/>
      <c r="F46" s="105"/>
      <c r="G46" s="105"/>
      <c r="H46" s="105"/>
      <c r="I46" s="105"/>
      <c r="J46" s="105"/>
      <c r="K46" s="105"/>
    </row>
    <row r="47" spans="1:11" x14ac:dyDescent="0.3">
      <c r="A47" s="45"/>
      <c r="B47" s="162" t="s">
        <v>139</v>
      </c>
      <c r="C47" s="105"/>
      <c r="D47" s="105"/>
      <c r="E47" s="105"/>
      <c r="F47" s="105"/>
      <c r="G47" s="105"/>
      <c r="H47" s="105"/>
      <c r="I47" s="105"/>
      <c r="J47" s="105"/>
      <c r="K47" s="105"/>
    </row>
    <row r="48" spans="1:11" ht="10.050000000000001" customHeight="1" x14ac:dyDescent="0.3">
      <c r="A48" s="45"/>
      <c r="B48" s="105"/>
      <c r="C48" s="105"/>
      <c r="D48" s="105"/>
      <c r="E48" s="105"/>
      <c r="F48" s="105"/>
      <c r="G48" s="105"/>
      <c r="H48" s="105"/>
      <c r="I48" s="105"/>
      <c r="J48" s="105"/>
      <c r="K48" s="105"/>
    </row>
    <row r="49" spans="1:11" ht="31.2" x14ac:dyDescent="0.3">
      <c r="A49" s="18"/>
      <c r="B49" s="122" t="s">
        <v>113</v>
      </c>
      <c r="C49" s="151" t="s">
        <v>116</v>
      </c>
      <c r="D49" s="151" t="s">
        <v>157</v>
      </c>
      <c r="E49" s="324" t="s">
        <v>0</v>
      </c>
      <c r="F49" s="294"/>
      <c r="G49" s="294"/>
      <c r="H49" s="295"/>
      <c r="I49" s="121" t="s">
        <v>1</v>
      </c>
      <c r="J49" s="182" t="s">
        <v>2</v>
      </c>
      <c r="K49" s="105"/>
    </row>
    <row r="50" spans="1:11" s="140" customFormat="1" ht="18" customHeight="1" x14ac:dyDescent="0.3">
      <c r="A50" s="19"/>
      <c r="B50" s="132">
        <v>44703</v>
      </c>
      <c r="C50" s="133">
        <v>7000</v>
      </c>
      <c r="D50" s="134"/>
      <c r="E50" s="307" t="s">
        <v>249</v>
      </c>
      <c r="F50" s="307"/>
      <c r="G50" s="307"/>
      <c r="H50" s="307"/>
      <c r="I50" s="183">
        <v>330</v>
      </c>
      <c r="J50" s="154"/>
      <c r="K50" s="107"/>
    </row>
    <row r="51" spans="1:11" s="140" customFormat="1" ht="18" customHeight="1" x14ac:dyDescent="0.3">
      <c r="A51" s="19"/>
      <c r="B51" s="132">
        <v>44703</v>
      </c>
      <c r="C51" s="133">
        <v>3000</v>
      </c>
      <c r="D51" s="134">
        <v>30010</v>
      </c>
      <c r="E51" s="307" t="s">
        <v>250</v>
      </c>
      <c r="F51" s="307"/>
      <c r="G51" s="307"/>
      <c r="H51" s="307"/>
      <c r="I51" s="183"/>
      <c r="J51" s="154">
        <v>225</v>
      </c>
      <c r="K51" s="107"/>
    </row>
    <row r="52" spans="1:11" s="140" customFormat="1" ht="18" customHeight="1" x14ac:dyDescent="0.3">
      <c r="A52" s="19"/>
      <c r="B52" s="132">
        <v>44703</v>
      </c>
      <c r="C52" s="133">
        <v>3000</v>
      </c>
      <c r="D52" s="134">
        <v>30011</v>
      </c>
      <c r="E52" s="307" t="s">
        <v>251</v>
      </c>
      <c r="F52" s="307"/>
      <c r="G52" s="307"/>
      <c r="H52" s="307"/>
      <c r="I52" s="183"/>
      <c r="J52" s="154">
        <v>105</v>
      </c>
      <c r="K52" s="107"/>
    </row>
    <row r="53" spans="1:11" ht="10.050000000000001" customHeight="1" x14ac:dyDescent="0.3">
      <c r="A53" s="45"/>
      <c r="B53" s="105"/>
      <c r="C53" s="105"/>
      <c r="D53" s="105"/>
      <c r="E53" s="105"/>
      <c r="F53" s="105"/>
      <c r="G53" s="105"/>
      <c r="H53" s="105"/>
      <c r="I53" s="105"/>
      <c r="J53" s="105"/>
      <c r="K53" s="105"/>
    </row>
    <row r="54" spans="1:11" ht="15" customHeight="1" x14ac:dyDescent="0.3">
      <c r="B54" s="157">
        <v>30010</v>
      </c>
      <c r="C54" s="157" t="s">
        <v>252</v>
      </c>
    </row>
    <row r="55" spans="1:11" ht="15" customHeight="1" x14ac:dyDescent="0.3">
      <c r="B55" s="157">
        <v>30011</v>
      </c>
      <c r="C55" s="157" t="s">
        <v>253</v>
      </c>
    </row>
    <row r="56" spans="1:11" ht="15" customHeight="1" x14ac:dyDescent="0.3"/>
    <row r="57" spans="1:11" x14ac:dyDescent="0.3">
      <c r="A57" s="17" t="s">
        <v>5</v>
      </c>
      <c r="B57" s="17" t="s">
        <v>254</v>
      </c>
    </row>
    <row r="58" spans="1:11" x14ac:dyDescent="0.3">
      <c r="A58" s="17"/>
      <c r="B58" s="291" t="s">
        <v>162</v>
      </c>
      <c r="C58" s="292"/>
      <c r="D58" s="292"/>
      <c r="E58" s="292"/>
      <c r="F58" s="292"/>
      <c r="G58" s="292"/>
      <c r="H58" s="292"/>
      <c r="I58" s="292"/>
      <c r="J58" s="292"/>
      <c r="K58" s="128" t="s">
        <v>163</v>
      </c>
    </row>
    <row r="59" spans="1:11" ht="31.2" x14ac:dyDescent="0.3">
      <c r="A59" s="17"/>
      <c r="B59" s="129" t="s">
        <v>113</v>
      </c>
      <c r="C59" s="129" t="s">
        <v>130</v>
      </c>
      <c r="D59" s="130" t="s">
        <v>146</v>
      </c>
      <c r="E59" s="129" t="s">
        <v>116</v>
      </c>
      <c r="F59" s="129" t="s">
        <v>178</v>
      </c>
      <c r="G59" s="293" t="s">
        <v>0</v>
      </c>
      <c r="H59" s="294"/>
      <c r="I59" s="295"/>
      <c r="J59" s="130" t="s">
        <v>1</v>
      </c>
      <c r="K59" s="129" t="s">
        <v>2</v>
      </c>
    </row>
    <row r="60" spans="1:11" ht="18" customHeight="1" x14ac:dyDescent="0.3">
      <c r="A60" s="17"/>
      <c r="B60" s="132">
        <v>44703</v>
      </c>
      <c r="C60" s="133">
        <v>90</v>
      </c>
      <c r="D60" s="134" t="s">
        <v>245</v>
      </c>
      <c r="E60" s="133">
        <v>7000</v>
      </c>
      <c r="F60" s="134"/>
      <c r="G60" s="319" t="s">
        <v>249</v>
      </c>
      <c r="H60" s="320"/>
      <c r="I60" s="321"/>
      <c r="J60" s="183">
        <v>330</v>
      </c>
      <c r="K60" s="154"/>
    </row>
    <row r="61" spans="1:11" ht="18" customHeight="1" x14ac:dyDescent="0.3">
      <c r="A61" s="17"/>
      <c r="B61" s="132">
        <v>44703</v>
      </c>
      <c r="C61" s="133">
        <v>90</v>
      </c>
      <c r="D61" s="134" t="str">
        <f>D60</f>
        <v>2022-112</v>
      </c>
      <c r="E61" s="133">
        <v>3000</v>
      </c>
      <c r="F61" s="134">
        <v>30010</v>
      </c>
      <c r="G61" s="319" t="s">
        <v>250</v>
      </c>
      <c r="H61" s="320"/>
      <c r="I61" s="321"/>
      <c r="J61" s="183"/>
      <c r="K61" s="154">
        <v>225</v>
      </c>
    </row>
    <row r="62" spans="1:11" ht="18" customHeight="1" x14ac:dyDescent="0.3">
      <c r="A62" s="17"/>
      <c r="B62" s="132">
        <v>44703</v>
      </c>
      <c r="C62" s="133">
        <v>90</v>
      </c>
      <c r="D62" s="134" t="str">
        <f>D61</f>
        <v>2022-112</v>
      </c>
      <c r="E62" s="133">
        <v>3000</v>
      </c>
      <c r="F62" s="134">
        <v>30011</v>
      </c>
      <c r="G62" s="319" t="s">
        <v>251</v>
      </c>
      <c r="H62" s="320"/>
      <c r="I62" s="321"/>
      <c r="J62" s="183"/>
      <c r="K62" s="154">
        <v>105</v>
      </c>
    </row>
    <row r="63" spans="1:11" x14ac:dyDescent="0.3">
      <c r="A63" s="17"/>
      <c r="D63" s="157"/>
      <c r="G63" s="184"/>
      <c r="H63" s="184"/>
      <c r="I63" s="158"/>
    </row>
    <row r="64" spans="1:11" x14ac:dyDescent="0.3">
      <c r="A64" s="1" t="s">
        <v>255</v>
      </c>
      <c r="B64" s="17" t="s">
        <v>256</v>
      </c>
    </row>
    <row r="65" spans="1:11" x14ac:dyDescent="0.3">
      <c r="B65" s="315" t="s">
        <v>257</v>
      </c>
      <c r="C65" s="316"/>
      <c r="D65" s="316"/>
      <c r="E65" s="316"/>
      <c r="F65" s="316"/>
      <c r="G65" s="316"/>
      <c r="H65" s="316"/>
      <c r="I65" s="316"/>
      <c r="J65" s="316"/>
      <c r="K65" s="316"/>
    </row>
    <row r="66" spans="1:11" ht="31.2" x14ac:dyDescent="0.3">
      <c r="B66" s="185" t="s">
        <v>113</v>
      </c>
      <c r="C66" s="185" t="s">
        <v>130</v>
      </c>
      <c r="D66" s="185" t="s">
        <v>146</v>
      </c>
      <c r="E66" s="317" t="s">
        <v>0</v>
      </c>
      <c r="F66" s="317"/>
      <c r="G66" s="317"/>
      <c r="H66" s="317"/>
      <c r="I66" s="185" t="s">
        <v>122</v>
      </c>
      <c r="J66" s="185" t="s">
        <v>123</v>
      </c>
      <c r="K66" s="185" t="s">
        <v>124</v>
      </c>
    </row>
    <row r="67" spans="1:11" ht="18" customHeight="1" x14ac:dyDescent="0.3">
      <c r="B67" s="168">
        <v>44682</v>
      </c>
      <c r="C67" s="169"/>
      <c r="D67" s="169"/>
      <c r="E67" s="289" t="s">
        <v>115</v>
      </c>
      <c r="F67" s="289"/>
      <c r="G67" s="289"/>
      <c r="H67" s="289"/>
      <c r="I67" s="186"/>
      <c r="J67" s="186"/>
      <c r="K67" s="187">
        <v>86</v>
      </c>
    </row>
    <row r="68" spans="1:11" ht="18" customHeight="1" x14ac:dyDescent="0.3">
      <c r="B68" s="168">
        <v>44687</v>
      </c>
      <c r="C68" s="169">
        <v>50</v>
      </c>
      <c r="D68" s="143" t="s">
        <v>201</v>
      </c>
      <c r="E68" s="137" t="s">
        <v>258</v>
      </c>
      <c r="F68" s="138"/>
      <c r="G68" s="138"/>
      <c r="H68" s="139"/>
      <c r="I68" s="186">
        <v>10</v>
      </c>
      <c r="J68" s="186"/>
      <c r="K68" s="187">
        <v>96</v>
      </c>
    </row>
    <row r="69" spans="1:11" ht="18" customHeight="1" x14ac:dyDescent="0.3">
      <c r="B69" s="168">
        <v>44703</v>
      </c>
      <c r="C69" s="169">
        <v>90</v>
      </c>
      <c r="D69" s="169" t="s">
        <v>245</v>
      </c>
      <c r="E69" s="137" t="s">
        <v>244</v>
      </c>
      <c r="F69" s="138"/>
      <c r="G69" s="138"/>
      <c r="H69" s="139"/>
      <c r="I69" s="186"/>
      <c r="J69" s="186">
        <v>5</v>
      </c>
      <c r="K69" s="187">
        <v>91</v>
      </c>
    </row>
    <row r="70" spans="1:11" ht="18" customHeight="1" x14ac:dyDescent="0.3">
      <c r="A70" s="17"/>
      <c r="D70" s="157"/>
      <c r="G70" s="184"/>
      <c r="H70" s="184"/>
      <c r="I70" s="158"/>
    </row>
    <row r="71" spans="1:11" ht="18" customHeight="1" x14ac:dyDescent="0.3">
      <c r="A71" s="17"/>
      <c r="D71" s="157"/>
      <c r="G71" s="184"/>
      <c r="H71" s="184"/>
      <c r="I71" s="158"/>
    </row>
    <row r="72" spans="1:11" x14ac:dyDescent="0.3">
      <c r="A72" s="17"/>
      <c r="B72" s="16" t="s">
        <v>259</v>
      </c>
    </row>
    <row r="73" spans="1:11" x14ac:dyDescent="0.3">
      <c r="A73" s="17" t="s">
        <v>3</v>
      </c>
      <c r="B73" s="1" t="s">
        <v>260</v>
      </c>
    </row>
    <row r="74" spans="1:11" ht="10.95" customHeight="1" x14ac:dyDescent="0.3">
      <c r="A74" s="45"/>
      <c r="B74" s="105"/>
      <c r="C74" s="105"/>
      <c r="D74" s="105"/>
      <c r="E74" s="105"/>
      <c r="F74" s="105"/>
      <c r="G74" s="105"/>
      <c r="H74" s="105"/>
      <c r="I74" s="105"/>
      <c r="J74" s="105"/>
      <c r="K74" s="105"/>
    </row>
    <row r="75" spans="1:11" x14ac:dyDescent="0.3">
      <c r="A75" s="19"/>
      <c r="B75" s="106" t="s">
        <v>148</v>
      </c>
      <c r="C75" s="107"/>
      <c r="D75" s="107"/>
      <c r="E75" s="107"/>
      <c r="F75" s="107"/>
      <c r="G75" s="107"/>
      <c r="H75" s="107"/>
      <c r="I75" s="107"/>
      <c r="J75" s="107"/>
      <c r="K75" s="107"/>
    </row>
    <row r="76" spans="1:11" ht="10.95" customHeight="1" x14ac:dyDescent="0.3">
      <c r="A76" s="45"/>
      <c r="B76" s="105"/>
      <c r="C76" s="105"/>
      <c r="D76" s="105"/>
      <c r="E76" s="105"/>
      <c r="F76" s="105"/>
      <c r="G76" s="105"/>
      <c r="H76" s="105"/>
      <c r="I76" s="105"/>
      <c r="J76" s="105"/>
      <c r="K76" s="105"/>
    </row>
    <row r="77" spans="1:11" x14ac:dyDescent="0.3">
      <c r="A77" s="19"/>
      <c r="B77" s="142" t="s">
        <v>149</v>
      </c>
      <c r="C77" s="113">
        <v>11596</v>
      </c>
      <c r="D77" s="318" t="s">
        <v>261</v>
      </c>
      <c r="E77" s="318"/>
      <c r="F77" s="107"/>
      <c r="G77" s="107"/>
      <c r="H77" s="107"/>
      <c r="I77" s="107"/>
      <c r="J77" s="107"/>
      <c r="K77" s="107"/>
    </row>
    <row r="78" spans="1:11" ht="10.95" customHeight="1" x14ac:dyDescent="0.3">
      <c r="A78" s="45"/>
      <c r="B78" s="105"/>
      <c r="C78" s="105"/>
      <c r="D78" s="105"/>
      <c r="E78" s="105"/>
      <c r="F78" s="105"/>
      <c r="G78" s="105"/>
      <c r="H78" s="105"/>
      <c r="I78" s="105"/>
      <c r="J78" s="105"/>
      <c r="K78" s="105"/>
    </row>
    <row r="79" spans="1:11" x14ac:dyDescent="0.3">
      <c r="A79" s="19"/>
      <c r="B79" s="142" t="s">
        <v>130</v>
      </c>
      <c r="C79" s="142"/>
      <c r="D79" s="144">
        <v>60</v>
      </c>
      <c r="E79" s="107"/>
      <c r="F79" s="142" t="s">
        <v>133</v>
      </c>
      <c r="G79" s="142"/>
      <c r="H79" s="114" t="s">
        <v>150</v>
      </c>
      <c r="I79" s="107"/>
      <c r="J79" s="107"/>
      <c r="K79" s="107"/>
    </row>
    <row r="80" spans="1:11" x14ac:dyDescent="0.3">
      <c r="A80" s="19"/>
      <c r="B80" s="142" t="s">
        <v>151</v>
      </c>
      <c r="C80" s="142"/>
      <c r="D80" s="144" t="s">
        <v>262</v>
      </c>
      <c r="E80" s="107"/>
      <c r="F80" s="142" t="s">
        <v>137</v>
      </c>
      <c r="G80" s="142"/>
      <c r="H80" s="188" t="s">
        <v>263</v>
      </c>
      <c r="I80" s="107"/>
      <c r="J80" s="107"/>
      <c r="K80" s="107"/>
    </row>
    <row r="81" spans="1:11" x14ac:dyDescent="0.3">
      <c r="A81" s="19"/>
      <c r="B81" s="142" t="s">
        <v>135</v>
      </c>
      <c r="C81" s="142"/>
      <c r="D81" s="115">
        <v>44712</v>
      </c>
      <c r="E81" s="107"/>
      <c r="F81" s="142" t="s">
        <v>152</v>
      </c>
      <c r="G81" s="142"/>
      <c r="H81" s="189">
        <v>484</v>
      </c>
      <c r="I81" s="107" t="s">
        <v>117</v>
      </c>
      <c r="J81" s="107"/>
      <c r="K81" s="107"/>
    </row>
    <row r="82" spans="1:11" ht="10.95" customHeight="1" x14ac:dyDescent="0.3">
      <c r="A82" s="45"/>
      <c r="B82" s="105"/>
      <c r="C82" s="105"/>
      <c r="D82" s="105"/>
      <c r="E82" s="105"/>
      <c r="F82" s="105"/>
      <c r="G82" s="105"/>
      <c r="H82" s="105"/>
      <c r="I82" s="105"/>
      <c r="J82" s="105"/>
      <c r="K82" s="105"/>
    </row>
    <row r="83" spans="1:11" x14ac:dyDescent="0.3">
      <c r="A83" s="45"/>
      <c r="B83" s="162" t="s">
        <v>139</v>
      </c>
      <c r="C83" s="105"/>
      <c r="D83" s="105"/>
      <c r="E83" s="105"/>
      <c r="F83" s="105"/>
      <c r="G83" s="105"/>
      <c r="H83" s="105"/>
      <c r="I83" s="105"/>
      <c r="J83" s="105"/>
      <c r="K83" s="105"/>
    </row>
    <row r="84" spans="1:11" ht="10.95" customHeight="1" x14ac:dyDescent="0.3">
      <c r="A84" s="45"/>
      <c r="B84" s="105"/>
      <c r="C84" s="105"/>
      <c r="D84" s="105"/>
      <c r="E84" s="105"/>
      <c r="F84" s="105"/>
      <c r="G84" s="105"/>
      <c r="H84" s="105"/>
      <c r="I84" s="105"/>
      <c r="J84" s="105"/>
      <c r="K84" s="105"/>
    </row>
    <row r="85" spans="1:11" ht="31.2" x14ac:dyDescent="0.3">
      <c r="A85" s="50"/>
      <c r="B85" s="121" t="s">
        <v>153</v>
      </c>
      <c r="C85" s="121" t="s">
        <v>154</v>
      </c>
      <c r="D85" s="121" t="s">
        <v>101</v>
      </c>
      <c r="E85" s="121" t="s">
        <v>165</v>
      </c>
      <c r="F85" s="121" t="s">
        <v>141</v>
      </c>
      <c r="G85" s="121" t="s">
        <v>142</v>
      </c>
      <c r="H85" s="121" t="s">
        <v>143</v>
      </c>
      <c r="I85" s="121" t="s">
        <v>138</v>
      </c>
      <c r="J85" s="121" t="s">
        <v>144</v>
      </c>
      <c r="K85" s="178"/>
    </row>
    <row r="86" spans="1:11" x14ac:dyDescent="0.3">
      <c r="A86" s="19"/>
      <c r="B86" s="190"/>
      <c r="C86" s="123">
        <v>8400</v>
      </c>
      <c r="D86" s="190"/>
      <c r="E86" s="125">
        <v>400</v>
      </c>
      <c r="F86" s="123">
        <v>1</v>
      </c>
      <c r="G86" s="126">
        <v>0.21</v>
      </c>
      <c r="H86" s="123" t="s">
        <v>203</v>
      </c>
      <c r="I86" s="125">
        <v>400</v>
      </c>
      <c r="J86" s="125">
        <v>84</v>
      </c>
      <c r="K86" s="107"/>
    </row>
    <row r="87" spans="1:11" ht="10.95" customHeight="1" x14ac:dyDescent="0.3">
      <c r="A87" s="45"/>
      <c r="B87" s="105"/>
      <c r="C87" s="105"/>
      <c r="D87" s="105"/>
      <c r="E87" s="105"/>
      <c r="F87" s="105"/>
      <c r="G87" s="105"/>
      <c r="H87" s="105"/>
      <c r="I87" s="105"/>
      <c r="J87" s="105"/>
      <c r="K87" s="105"/>
    </row>
    <row r="88" spans="1:11" x14ac:dyDescent="0.3">
      <c r="A88" s="17"/>
      <c r="B88" s="16"/>
    </row>
    <row r="89" spans="1:11" x14ac:dyDescent="0.3">
      <c r="A89" s="17" t="s">
        <v>145</v>
      </c>
      <c r="B89" s="17" t="s">
        <v>264</v>
      </c>
    </row>
    <row r="90" spans="1:11" x14ac:dyDescent="0.3">
      <c r="A90" s="17"/>
      <c r="B90" s="291" t="s">
        <v>162</v>
      </c>
      <c r="C90" s="292"/>
      <c r="D90" s="292"/>
      <c r="E90" s="292"/>
      <c r="F90" s="292"/>
      <c r="G90" s="292"/>
      <c r="H90" s="292"/>
      <c r="I90" s="292"/>
      <c r="J90" s="292"/>
      <c r="K90" s="128" t="s">
        <v>163</v>
      </c>
    </row>
    <row r="91" spans="1:11" ht="31.2" x14ac:dyDescent="0.3">
      <c r="A91" s="17"/>
      <c r="B91" s="129" t="s">
        <v>113</v>
      </c>
      <c r="C91" s="129" t="s">
        <v>130</v>
      </c>
      <c r="D91" s="130" t="s">
        <v>146</v>
      </c>
      <c r="E91" s="129" t="s">
        <v>116</v>
      </c>
      <c r="F91" s="129" t="s">
        <v>147</v>
      </c>
      <c r="G91" s="293" t="s">
        <v>0</v>
      </c>
      <c r="H91" s="294"/>
      <c r="I91" s="295"/>
      <c r="J91" s="131" t="s">
        <v>1</v>
      </c>
      <c r="K91" s="191" t="s">
        <v>2</v>
      </c>
    </row>
    <row r="92" spans="1:11" ht="18" customHeight="1" x14ac:dyDescent="0.3">
      <c r="A92" s="17"/>
      <c r="B92" s="40">
        <v>44712</v>
      </c>
      <c r="C92" s="41">
        <v>60</v>
      </c>
      <c r="D92" s="42" t="s">
        <v>262</v>
      </c>
      <c r="E92" s="41">
        <v>8400</v>
      </c>
      <c r="F92" s="42"/>
      <c r="G92" s="274" t="s">
        <v>265</v>
      </c>
      <c r="H92" s="274"/>
      <c r="I92" s="274"/>
      <c r="J92" s="192"/>
      <c r="K92" s="87">
        <v>400</v>
      </c>
    </row>
    <row r="93" spans="1:11" ht="18" customHeight="1" x14ac:dyDescent="0.3">
      <c r="A93" s="17"/>
      <c r="B93" s="40">
        <v>44712</v>
      </c>
      <c r="C93" s="41">
        <v>60</v>
      </c>
      <c r="D93" s="42" t="str">
        <f>D92</f>
        <v>2022-005</v>
      </c>
      <c r="E93" s="41">
        <v>1650</v>
      </c>
      <c r="F93" s="42"/>
      <c r="G93" s="274" t="s">
        <v>265</v>
      </c>
      <c r="H93" s="274"/>
      <c r="I93" s="274"/>
      <c r="J93" s="192"/>
      <c r="K93" s="87">
        <v>84</v>
      </c>
    </row>
    <row r="94" spans="1:11" ht="18" customHeight="1" x14ac:dyDescent="0.3">
      <c r="A94" s="17"/>
      <c r="B94" s="40">
        <v>44712</v>
      </c>
      <c r="C94" s="41">
        <v>60</v>
      </c>
      <c r="D94" s="42" t="str">
        <f>D93</f>
        <v>2022-005</v>
      </c>
      <c r="E94" s="41">
        <v>1100</v>
      </c>
      <c r="F94" s="42">
        <v>11596</v>
      </c>
      <c r="G94" s="274" t="s">
        <v>265</v>
      </c>
      <c r="H94" s="274"/>
      <c r="I94" s="274"/>
      <c r="J94" s="87">
        <v>484</v>
      </c>
      <c r="K94" s="87"/>
    </row>
    <row r="95" spans="1:11" x14ac:dyDescent="0.3">
      <c r="A95" s="17"/>
      <c r="B95" s="16"/>
    </row>
    <row r="96" spans="1:11" x14ac:dyDescent="0.3">
      <c r="A96" s="17"/>
      <c r="B96" s="16"/>
    </row>
  </sheetData>
  <mergeCells count="27">
    <mergeCell ref="G37:I37"/>
    <mergeCell ref="D20:E20"/>
    <mergeCell ref="F22:G22"/>
    <mergeCell ref="B34:J34"/>
    <mergeCell ref="G35:I35"/>
    <mergeCell ref="G36:I36"/>
    <mergeCell ref="G62:I62"/>
    <mergeCell ref="G38:I38"/>
    <mergeCell ref="G39:I39"/>
    <mergeCell ref="H45:I45"/>
    <mergeCell ref="E49:H49"/>
    <mergeCell ref="E50:H50"/>
    <mergeCell ref="E51:H51"/>
    <mergeCell ref="E52:H52"/>
    <mergeCell ref="B58:J58"/>
    <mergeCell ref="G59:I59"/>
    <mergeCell ref="G60:I60"/>
    <mergeCell ref="G61:I61"/>
    <mergeCell ref="G92:I92"/>
    <mergeCell ref="G93:I93"/>
    <mergeCell ref="G94:I94"/>
    <mergeCell ref="B65:K65"/>
    <mergeCell ref="E66:H66"/>
    <mergeCell ref="E67:H67"/>
    <mergeCell ref="D77:E77"/>
    <mergeCell ref="B90:J90"/>
    <mergeCell ref="G91:I91"/>
  </mergeCells>
  <pageMargins left="0.7" right="0.7" top="0.75" bottom="0.75" header="0.3" footer="0.3"/>
  <ignoredErrors>
    <ignoredError sqref="H79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A6FF7F-03DB-4F43-A19F-5325527E05DF}">
  <dimension ref="A1:M313"/>
  <sheetViews>
    <sheetView showGridLines="0" topLeftCell="A298" workbookViewId="0">
      <selection activeCell="H272" sqref="H272"/>
    </sheetView>
  </sheetViews>
  <sheetFormatPr defaultRowHeight="15" x14ac:dyDescent="0.25"/>
  <cols>
    <col min="1" max="1" width="2.88671875" style="1" customWidth="1"/>
    <col min="2" max="2" width="14" style="1" customWidth="1"/>
    <col min="3" max="3" width="11.6640625" style="1" customWidth="1"/>
    <col min="4" max="4" width="11.5546875" style="1" customWidth="1"/>
    <col min="5" max="5" width="17.44140625" style="1" customWidth="1"/>
    <col min="6" max="6" width="11.88671875" style="1" customWidth="1"/>
    <col min="7" max="7" width="9.109375" style="1" customWidth="1"/>
    <col min="8" max="8" width="11.6640625" style="1" customWidth="1"/>
    <col min="9" max="9" width="16.77734375" style="1" customWidth="1"/>
    <col min="10" max="10" width="13.33203125" style="1" customWidth="1"/>
    <col min="11" max="11" width="12" style="1" customWidth="1"/>
    <col min="12" max="12" width="10.77734375" style="1" customWidth="1"/>
    <col min="13" max="13" width="2.44140625" style="1" customWidth="1"/>
    <col min="14" max="16384" width="8.88671875" style="1"/>
  </cols>
  <sheetData>
    <row r="1" spans="1:12" ht="15.6" x14ac:dyDescent="0.25">
      <c r="B1" s="16" t="s">
        <v>230</v>
      </c>
      <c r="D1" s="16" t="s">
        <v>266</v>
      </c>
    </row>
    <row r="2" spans="1:12" ht="15.6" x14ac:dyDescent="0.3">
      <c r="B2" s="2"/>
    </row>
    <row r="3" spans="1:12" ht="15.6" x14ac:dyDescent="0.25">
      <c r="A3" s="17"/>
      <c r="B3" s="16" t="s">
        <v>267</v>
      </c>
    </row>
    <row r="4" spans="1:12" x14ac:dyDescent="0.25">
      <c r="A4" s="17" t="s">
        <v>3</v>
      </c>
      <c r="B4" s="1" t="s">
        <v>268</v>
      </c>
    </row>
    <row r="5" spans="1:12" ht="15.6" customHeight="1" x14ac:dyDescent="0.3">
      <c r="A5" s="193"/>
      <c r="B5" s="193" t="s">
        <v>269</v>
      </c>
      <c r="C5" s="194"/>
      <c r="D5" s="194"/>
      <c r="E5" s="194"/>
      <c r="F5" s="195"/>
      <c r="G5" s="195" t="s">
        <v>270</v>
      </c>
      <c r="H5" s="195"/>
      <c r="I5" s="195"/>
      <c r="J5" s="195"/>
      <c r="K5" s="195"/>
      <c r="L5" s="195"/>
    </row>
    <row r="6" spans="1:12" ht="15.6" customHeight="1" x14ac:dyDescent="0.3">
      <c r="A6" s="193"/>
      <c r="B6" s="193"/>
      <c r="C6" s="194"/>
      <c r="D6" s="194"/>
      <c r="E6" s="194"/>
      <c r="F6" s="195"/>
      <c r="G6" s="195" t="s">
        <v>271</v>
      </c>
      <c r="H6" s="195"/>
      <c r="I6" s="195"/>
      <c r="J6" s="195"/>
      <c r="K6" s="195" t="s">
        <v>272</v>
      </c>
      <c r="L6" s="195"/>
    </row>
    <row r="7" spans="1:12" ht="15.6" x14ac:dyDescent="0.3">
      <c r="A7" s="196"/>
      <c r="B7" s="197" t="s">
        <v>273</v>
      </c>
      <c r="C7" s="198"/>
      <c r="D7" s="198"/>
      <c r="E7" s="198"/>
      <c r="F7" s="199"/>
      <c r="G7" s="200"/>
      <c r="H7" s="199"/>
      <c r="I7" s="199"/>
      <c r="J7" s="199"/>
      <c r="K7" s="199"/>
      <c r="L7" s="199"/>
    </row>
    <row r="8" spans="1:12" x14ac:dyDescent="0.25">
      <c r="A8" s="201" t="s">
        <v>274</v>
      </c>
      <c r="B8" s="201" t="s">
        <v>275</v>
      </c>
      <c r="C8" s="202"/>
      <c r="D8" s="202"/>
      <c r="E8" s="202"/>
      <c r="F8" s="203" t="s">
        <v>276</v>
      </c>
      <c r="G8" s="377">
        <v>59300</v>
      </c>
      <c r="H8" s="378"/>
      <c r="I8" s="379"/>
      <c r="J8" s="203" t="s">
        <v>276</v>
      </c>
      <c r="K8" s="204">
        <v>12453</v>
      </c>
      <c r="L8" s="195"/>
    </row>
    <row r="9" spans="1:12" x14ac:dyDescent="0.25">
      <c r="A9" s="201" t="s">
        <v>277</v>
      </c>
      <c r="B9" s="201" t="s">
        <v>278</v>
      </c>
      <c r="C9" s="202"/>
      <c r="D9" s="202"/>
      <c r="E9" s="202"/>
      <c r="F9" s="203" t="s">
        <v>276</v>
      </c>
      <c r="G9" s="205"/>
      <c r="H9" s="206"/>
      <c r="I9" s="207"/>
      <c r="J9" s="203" t="s">
        <v>276</v>
      </c>
      <c r="K9" s="208"/>
      <c r="L9" s="195"/>
    </row>
    <row r="10" spans="1:12" x14ac:dyDescent="0.25">
      <c r="A10" s="201" t="s">
        <v>279</v>
      </c>
      <c r="B10" s="201" t="s">
        <v>280</v>
      </c>
      <c r="C10" s="202"/>
      <c r="D10" s="202"/>
      <c r="E10" s="202"/>
      <c r="F10" s="203"/>
      <c r="G10" s="205"/>
      <c r="H10" s="206"/>
      <c r="I10" s="207"/>
      <c r="J10" s="203" t="s">
        <v>276</v>
      </c>
      <c r="K10" s="208"/>
      <c r="L10" s="195"/>
    </row>
    <row r="11" spans="1:12" x14ac:dyDescent="0.25">
      <c r="A11" s="201" t="s">
        <v>281</v>
      </c>
      <c r="B11" s="201" t="s">
        <v>282</v>
      </c>
      <c r="C11" s="202"/>
      <c r="D11" s="202"/>
      <c r="E11" s="202"/>
      <c r="F11" s="203" t="s">
        <v>276</v>
      </c>
      <c r="G11" s="205"/>
      <c r="H11" s="206"/>
      <c r="I11" s="207"/>
      <c r="J11" s="203" t="s">
        <v>276</v>
      </c>
      <c r="K11" s="208"/>
      <c r="L11" s="195"/>
    </row>
    <row r="12" spans="1:12" x14ac:dyDescent="0.25">
      <c r="A12" s="201" t="s">
        <v>283</v>
      </c>
      <c r="B12" s="201" t="s">
        <v>284</v>
      </c>
      <c r="C12" s="202"/>
      <c r="D12" s="202"/>
      <c r="E12" s="202"/>
      <c r="F12" s="203" t="s">
        <v>276</v>
      </c>
      <c r="G12" s="205"/>
      <c r="H12" s="206"/>
      <c r="I12" s="207"/>
      <c r="J12" s="203" t="s">
        <v>276</v>
      </c>
      <c r="K12" s="208"/>
      <c r="L12" s="195"/>
    </row>
    <row r="13" spans="1:12" ht="10.95" customHeight="1" x14ac:dyDescent="0.25">
      <c r="A13" s="201"/>
      <c r="B13" s="201"/>
      <c r="C13" s="202"/>
      <c r="D13" s="202"/>
      <c r="E13" s="202"/>
      <c r="F13" s="202"/>
      <c r="G13" s="202"/>
      <c r="H13" s="195"/>
      <c r="I13" s="195"/>
      <c r="J13" s="195"/>
      <c r="K13" s="195"/>
      <c r="L13" s="195"/>
    </row>
    <row r="14" spans="1:12" ht="15.6" x14ac:dyDescent="0.25">
      <c r="A14" s="193"/>
      <c r="B14" s="197" t="s">
        <v>285</v>
      </c>
      <c r="C14" s="209"/>
      <c r="D14" s="209"/>
      <c r="E14" s="209"/>
      <c r="F14" s="209"/>
      <c r="G14" s="209"/>
      <c r="H14" s="199"/>
      <c r="I14" s="199"/>
      <c r="J14" s="199"/>
      <c r="K14" s="199"/>
      <c r="L14" s="199"/>
    </row>
    <row r="15" spans="1:12" x14ac:dyDescent="0.25">
      <c r="A15" s="201" t="s">
        <v>286</v>
      </c>
      <c r="B15" s="201" t="s">
        <v>287</v>
      </c>
      <c r="C15" s="202"/>
      <c r="D15" s="202"/>
      <c r="E15" s="202"/>
      <c r="F15" s="202"/>
      <c r="G15" s="202"/>
      <c r="H15" s="195"/>
      <c r="I15" s="195"/>
      <c r="J15" s="195"/>
      <c r="K15" s="195"/>
      <c r="L15" s="195"/>
    </row>
    <row r="16" spans="1:12" x14ac:dyDescent="0.25">
      <c r="A16" s="201"/>
      <c r="B16" s="201" t="s">
        <v>288</v>
      </c>
      <c r="C16" s="202"/>
      <c r="D16" s="202"/>
      <c r="E16" s="202"/>
      <c r="F16" s="202"/>
      <c r="G16" s="202"/>
      <c r="H16" s="195"/>
      <c r="I16" s="195"/>
      <c r="J16" s="195"/>
      <c r="K16" s="195"/>
      <c r="L16" s="195"/>
    </row>
    <row r="17" spans="1:12" ht="15.6" x14ac:dyDescent="0.3">
      <c r="A17" s="201"/>
      <c r="B17" s="210" t="s">
        <v>289</v>
      </c>
      <c r="C17" s="211"/>
      <c r="D17" s="211"/>
      <c r="E17" s="211"/>
      <c r="F17" s="203" t="s">
        <v>276</v>
      </c>
      <c r="G17" s="205"/>
      <c r="H17" s="206"/>
      <c r="I17" s="207"/>
      <c r="J17" s="203" t="s">
        <v>276</v>
      </c>
      <c r="K17" s="208"/>
      <c r="L17" s="195"/>
    </row>
    <row r="18" spans="1:12" ht="10.95" customHeight="1" x14ac:dyDescent="0.25">
      <c r="A18" s="201"/>
      <c r="B18" s="201"/>
      <c r="C18" s="202"/>
      <c r="D18" s="202"/>
      <c r="E18" s="202"/>
      <c r="F18" s="202"/>
      <c r="G18" s="202"/>
      <c r="H18" s="195"/>
      <c r="I18" s="195"/>
      <c r="J18" s="195"/>
      <c r="K18" s="195"/>
      <c r="L18" s="195"/>
    </row>
    <row r="19" spans="1:12" ht="15.6" x14ac:dyDescent="0.3">
      <c r="A19" s="193"/>
      <c r="B19" s="197" t="s">
        <v>290</v>
      </c>
      <c r="C19" s="198"/>
      <c r="D19" s="198"/>
      <c r="E19" s="209"/>
      <c r="F19" s="209"/>
      <c r="G19" s="209"/>
      <c r="H19" s="199"/>
      <c r="I19" s="199"/>
      <c r="J19" s="199"/>
      <c r="K19" s="199"/>
      <c r="L19" s="199"/>
    </row>
    <row r="20" spans="1:12" x14ac:dyDescent="0.25">
      <c r="A20" s="201" t="s">
        <v>291</v>
      </c>
      <c r="B20" s="201" t="s">
        <v>292</v>
      </c>
      <c r="C20" s="202"/>
      <c r="D20" s="202"/>
      <c r="E20" s="202"/>
      <c r="F20" s="203" t="s">
        <v>276</v>
      </c>
      <c r="G20" s="205"/>
      <c r="H20" s="206"/>
      <c r="I20" s="207"/>
      <c r="J20" s="195"/>
      <c r="K20" s="195"/>
      <c r="L20" s="195"/>
    </row>
    <row r="21" spans="1:12" x14ac:dyDescent="0.25">
      <c r="A21" s="201" t="s">
        <v>293</v>
      </c>
      <c r="B21" s="201" t="s">
        <v>294</v>
      </c>
      <c r="C21" s="202"/>
      <c r="D21" s="202"/>
      <c r="E21" s="202"/>
      <c r="F21" s="203" t="s">
        <v>276</v>
      </c>
      <c r="G21" s="205"/>
      <c r="H21" s="206"/>
      <c r="I21" s="207"/>
      <c r="J21" s="195"/>
      <c r="K21" s="195"/>
      <c r="L21" s="195"/>
    </row>
    <row r="22" spans="1:12" x14ac:dyDescent="0.25">
      <c r="A22" s="196" t="s">
        <v>295</v>
      </c>
      <c r="B22" s="201" t="s">
        <v>296</v>
      </c>
      <c r="C22" s="195"/>
      <c r="D22" s="195"/>
      <c r="E22" s="195"/>
      <c r="F22" s="203" t="s">
        <v>276</v>
      </c>
      <c r="G22" s="205"/>
      <c r="H22" s="206"/>
      <c r="I22" s="207"/>
      <c r="J22" s="195"/>
      <c r="K22" s="195"/>
      <c r="L22" s="195"/>
    </row>
    <row r="23" spans="1:12" ht="10.95" customHeight="1" x14ac:dyDescent="0.25">
      <c r="A23" s="196"/>
      <c r="B23" s="212"/>
      <c r="C23" s="195"/>
      <c r="D23" s="195"/>
      <c r="E23" s="195"/>
      <c r="F23" s="195"/>
      <c r="G23" s="195"/>
      <c r="H23" s="195"/>
      <c r="I23" s="195"/>
      <c r="J23" s="195"/>
      <c r="K23" s="195"/>
      <c r="L23" s="195"/>
    </row>
    <row r="24" spans="1:12" ht="15.6" x14ac:dyDescent="0.25">
      <c r="A24" s="193"/>
      <c r="B24" s="197" t="s">
        <v>297</v>
      </c>
      <c r="C24" s="199"/>
      <c r="D24" s="199"/>
      <c r="E24" s="199"/>
      <c r="F24" s="199"/>
      <c r="G24" s="199"/>
      <c r="H24" s="199"/>
      <c r="I24" s="199"/>
      <c r="J24" s="199"/>
      <c r="K24" s="199"/>
      <c r="L24" s="199"/>
    </row>
    <row r="25" spans="1:12" x14ac:dyDescent="0.25">
      <c r="A25" s="201" t="s">
        <v>298</v>
      </c>
      <c r="B25" s="201" t="s">
        <v>299</v>
      </c>
      <c r="C25" s="202"/>
      <c r="D25" s="202"/>
      <c r="E25" s="202"/>
      <c r="F25" s="203" t="s">
        <v>276</v>
      </c>
      <c r="G25" s="205"/>
      <c r="H25" s="206"/>
      <c r="I25" s="207"/>
      <c r="J25" s="203" t="s">
        <v>276</v>
      </c>
      <c r="K25" s="208"/>
      <c r="L25" s="195"/>
    </row>
    <row r="26" spans="1:12" ht="15.6" thickBot="1" x14ac:dyDescent="0.3">
      <c r="A26" s="201" t="s">
        <v>300</v>
      </c>
      <c r="B26" s="201" t="s">
        <v>301</v>
      </c>
      <c r="C26" s="202"/>
      <c r="D26" s="202"/>
      <c r="E26" s="202"/>
      <c r="F26" s="203" t="s">
        <v>276</v>
      </c>
      <c r="G26" s="205"/>
      <c r="H26" s="206"/>
      <c r="I26" s="207"/>
      <c r="J26" s="203" t="s">
        <v>276</v>
      </c>
      <c r="K26" s="213"/>
      <c r="L26" s="195" t="s">
        <v>302</v>
      </c>
    </row>
    <row r="27" spans="1:12" ht="10.95" customHeight="1" x14ac:dyDescent="0.25">
      <c r="A27" s="196"/>
      <c r="B27" s="212"/>
      <c r="C27" s="195"/>
      <c r="D27" s="195"/>
      <c r="E27" s="195"/>
      <c r="F27" s="195"/>
      <c r="G27" s="195"/>
      <c r="H27" s="195"/>
      <c r="I27" s="195"/>
      <c r="J27" s="195"/>
      <c r="K27" s="195"/>
      <c r="L27" s="195"/>
    </row>
    <row r="28" spans="1:12" ht="15.6" x14ac:dyDescent="0.3">
      <c r="A28" s="193"/>
      <c r="B28" s="197" t="s">
        <v>303</v>
      </c>
      <c r="C28" s="198"/>
      <c r="D28" s="198"/>
      <c r="E28" s="199"/>
      <c r="F28" s="199"/>
      <c r="G28" s="199"/>
      <c r="H28" s="199"/>
      <c r="I28" s="199"/>
      <c r="J28" s="199"/>
      <c r="K28" s="199"/>
      <c r="L28" s="199"/>
    </row>
    <row r="29" spans="1:12" ht="15.6" x14ac:dyDescent="0.25">
      <c r="A29" s="196" t="s">
        <v>304</v>
      </c>
      <c r="B29" s="201" t="s">
        <v>305</v>
      </c>
      <c r="C29" s="195"/>
      <c r="D29" s="195"/>
      <c r="E29" s="195"/>
      <c r="F29" s="195"/>
      <c r="G29" s="195"/>
      <c r="H29" s="195"/>
      <c r="I29" s="195"/>
      <c r="J29" s="203" t="s">
        <v>276</v>
      </c>
      <c r="K29" s="204">
        <v>12453</v>
      </c>
      <c r="L29" s="195"/>
    </row>
    <row r="30" spans="1:12" ht="15.6" thickBot="1" x14ac:dyDescent="0.3">
      <c r="A30" s="196" t="s">
        <v>306</v>
      </c>
      <c r="B30" s="201" t="s">
        <v>307</v>
      </c>
      <c r="C30" s="195"/>
      <c r="D30" s="195"/>
      <c r="E30" s="195"/>
      <c r="F30" s="195"/>
      <c r="G30" s="195"/>
      <c r="H30" s="195"/>
      <c r="I30" s="195"/>
      <c r="J30" s="203" t="s">
        <v>276</v>
      </c>
      <c r="K30" s="214">
        <v>8250</v>
      </c>
      <c r="L30" s="215" t="s">
        <v>308</v>
      </c>
    </row>
    <row r="31" spans="1:12" ht="15.6" x14ac:dyDescent="0.25">
      <c r="A31" s="196" t="s">
        <v>309</v>
      </c>
      <c r="B31" s="201" t="s">
        <v>310</v>
      </c>
      <c r="C31" s="202"/>
      <c r="D31" s="202"/>
      <c r="E31" s="202"/>
      <c r="F31" s="195"/>
      <c r="G31" s="195"/>
      <c r="H31" s="195"/>
      <c r="I31" s="195"/>
      <c r="J31" s="203" t="s">
        <v>276</v>
      </c>
      <c r="K31" s="216">
        <f>K29-K30</f>
        <v>4203</v>
      </c>
      <c r="L31" s="195"/>
    </row>
    <row r="32" spans="1:12" ht="15.6" thickBot="1" x14ac:dyDescent="0.3">
      <c r="A32" s="195" t="s">
        <v>311</v>
      </c>
      <c r="B32" s="196" t="s">
        <v>312</v>
      </c>
      <c r="C32" s="195"/>
      <c r="D32" s="195"/>
      <c r="E32" s="195"/>
      <c r="F32" s="195"/>
      <c r="G32" s="195"/>
      <c r="H32" s="195"/>
      <c r="I32" s="195"/>
      <c r="J32" s="203" t="s">
        <v>276</v>
      </c>
      <c r="K32" s="214"/>
      <c r="L32" s="195"/>
    </row>
    <row r="33" spans="1:12" ht="15.6" x14ac:dyDescent="0.25">
      <c r="A33" s="196" t="s">
        <v>313</v>
      </c>
      <c r="B33" s="193" t="s">
        <v>109</v>
      </c>
      <c r="C33" s="195"/>
      <c r="D33" s="195"/>
      <c r="E33" s="195"/>
      <c r="F33" s="217" t="s">
        <v>314</v>
      </c>
      <c r="G33" s="195" t="s">
        <v>315</v>
      </c>
      <c r="H33" s="195"/>
      <c r="I33" s="195"/>
      <c r="J33" s="203" t="s">
        <v>276</v>
      </c>
      <c r="K33" s="216">
        <f>K31</f>
        <v>4203</v>
      </c>
      <c r="L33" s="195"/>
    </row>
    <row r="34" spans="1:12" ht="15.6" x14ac:dyDescent="0.3">
      <c r="A34" s="196"/>
      <c r="B34" s="210" t="s">
        <v>316</v>
      </c>
      <c r="C34" s="211"/>
      <c r="D34" s="211"/>
      <c r="E34" s="211"/>
      <c r="F34" s="218"/>
      <c r="G34" s="195" t="s">
        <v>317</v>
      </c>
      <c r="H34" s="195"/>
      <c r="I34" s="195"/>
      <c r="J34" s="195"/>
      <c r="K34" s="195"/>
      <c r="L34" s="195"/>
    </row>
    <row r="35" spans="1:12" ht="10.95" customHeight="1" x14ac:dyDescent="0.25">
      <c r="A35" s="17"/>
      <c r="B35" s="16"/>
    </row>
    <row r="36" spans="1:12" ht="10.95" customHeight="1" x14ac:dyDescent="0.25">
      <c r="A36" s="17"/>
      <c r="B36" s="16"/>
    </row>
    <row r="37" spans="1:12" x14ac:dyDescent="0.25">
      <c r="A37" s="17" t="s">
        <v>6</v>
      </c>
      <c r="B37" s="17" t="s">
        <v>318</v>
      </c>
    </row>
    <row r="38" spans="1:12" s="15" customFormat="1" ht="10.050000000000001" customHeight="1" x14ac:dyDescent="0.3">
      <c r="A38" s="18"/>
      <c r="B38" s="18"/>
      <c r="C38" s="18"/>
      <c r="D38" s="18"/>
      <c r="E38" s="18"/>
      <c r="F38" s="18"/>
      <c r="G38" s="18"/>
      <c r="H38" s="18"/>
      <c r="I38" s="18"/>
      <c r="J38" s="18"/>
      <c r="K38" s="18"/>
    </row>
    <row r="39" spans="1:12" s="15" customFormat="1" ht="15.6" x14ac:dyDescent="0.3">
      <c r="A39" s="18"/>
      <c r="B39" s="60" t="s">
        <v>156</v>
      </c>
      <c r="C39" s="18"/>
      <c r="D39" s="18"/>
      <c r="E39" s="18"/>
      <c r="F39" s="18"/>
      <c r="G39" s="18"/>
      <c r="H39" s="18"/>
      <c r="I39" s="18"/>
      <c r="J39" s="18"/>
      <c r="K39" s="18"/>
    </row>
    <row r="40" spans="1:12" s="15" customFormat="1" ht="10.050000000000001" customHeight="1" x14ac:dyDescent="0.3">
      <c r="A40" s="18"/>
      <c r="B40" s="18"/>
      <c r="C40" s="18"/>
      <c r="D40" s="18"/>
      <c r="E40" s="18"/>
      <c r="F40" s="18"/>
      <c r="G40" s="18"/>
      <c r="H40" s="18"/>
      <c r="I40" s="18"/>
      <c r="J40" s="18"/>
      <c r="K40" s="18"/>
    </row>
    <row r="41" spans="1:12" s="15" customFormat="1" x14ac:dyDescent="0.3">
      <c r="A41" s="18"/>
      <c r="B41" s="25" t="s">
        <v>130</v>
      </c>
      <c r="C41" s="23">
        <v>90</v>
      </c>
      <c r="D41" s="18"/>
      <c r="E41" s="52" t="s">
        <v>131</v>
      </c>
      <c r="F41" s="24" t="s">
        <v>179</v>
      </c>
      <c r="G41" s="18"/>
      <c r="H41" s="331" t="s">
        <v>132</v>
      </c>
      <c r="I41" s="332"/>
      <c r="J41" s="26" t="s">
        <v>319</v>
      </c>
      <c r="K41" s="18"/>
    </row>
    <row r="42" spans="1:12" s="15" customFormat="1" ht="10.050000000000001" customHeight="1" x14ac:dyDescent="0.3">
      <c r="A42" s="18"/>
      <c r="B42" s="18"/>
      <c r="C42" s="18"/>
      <c r="D42" s="18"/>
      <c r="E42" s="18"/>
      <c r="F42" s="18"/>
      <c r="G42" s="18"/>
      <c r="H42" s="18"/>
      <c r="I42" s="18"/>
      <c r="J42" s="18"/>
      <c r="K42" s="18"/>
    </row>
    <row r="43" spans="1:12" s="15" customFormat="1" x14ac:dyDescent="0.3">
      <c r="A43" s="18"/>
      <c r="B43" s="18" t="s">
        <v>139</v>
      </c>
      <c r="C43" s="18"/>
      <c r="D43" s="18"/>
      <c r="E43" s="18"/>
      <c r="F43" s="18"/>
      <c r="G43" s="18"/>
      <c r="H43" s="18"/>
      <c r="I43" s="18"/>
      <c r="J43" s="18"/>
      <c r="K43" s="18"/>
    </row>
    <row r="44" spans="1:12" s="15" customFormat="1" ht="10.050000000000001" customHeight="1" x14ac:dyDescent="0.3">
      <c r="A44" s="18"/>
      <c r="B44" s="18"/>
      <c r="C44" s="18"/>
      <c r="D44" s="18"/>
      <c r="E44" s="18"/>
      <c r="F44" s="18"/>
      <c r="G44" s="18"/>
      <c r="H44" s="18"/>
      <c r="I44" s="18"/>
      <c r="J44" s="18"/>
      <c r="K44" s="18"/>
    </row>
    <row r="45" spans="1:12" s="15" customFormat="1" ht="30" x14ac:dyDescent="0.3">
      <c r="A45" s="18"/>
      <c r="B45" s="31" t="s">
        <v>113</v>
      </c>
      <c r="C45" s="219" t="s">
        <v>116</v>
      </c>
      <c r="D45" s="219" t="s">
        <v>157</v>
      </c>
      <c r="E45" s="358" t="s">
        <v>0</v>
      </c>
      <c r="F45" s="336"/>
      <c r="G45" s="336"/>
      <c r="H45" s="337"/>
      <c r="I45" s="33" t="s">
        <v>1</v>
      </c>
      <c r="J45" s="34" t="s">
        <v>2</v>
      </c>
      <c r="K45" s="18"/>
    </row>
    <row r="46" spans="1:12" s="15" customFormat="1" ht="18" customHeight="1" x14ac:dyDescent="0.3">
      <c r="A46" s="18"/>
      <c r="B46" s="29">
        <v>44742</v>
      </c>
      <c r="C46" s="22">
        <v>1600</v>
      </c>
      <c r="D46" s="220"/>
      <c r="E46" s="334" t="s">
        <v>320</v>
      </c>
      <c r="F46" s="334"/>
      <c r="G46" s="334"/>
      <c r="H46" s="334"/>
      <c r="I46" s="221"/>
      <c r="J46" s="91">
        <v>8250</v>
      </c>
      <c r="K46" s="18"/>
    </row>
    <row r="47" spans="1:12" s="15" customFormat="1" ht="18" customHeight="1" x14ac:dyDescent="0.3">
      <c r="A47" s="18"/>
      <c r="B47" s="29">
        <v>44742</v>
      </c>
      <c r="C47" s="22">
        <v>1650</v>
      </c>
      <c r="D47" s="220"/>
      <c r="E47" s="334" t="s">
        <v>320</v>
      </c>
      <c r="F47" s="334"/>
      <c r="G47" s="334"/>
      <c r="H47" s="334"/>
      <c r="I47" s="221">
        <v>12453</v>
      </c>
      <c r="J47" s="91"/>
      <c r="K47" s="18"/>
    </row>
    <row r="48" spans="1:12" s="15" customFormat="1" ht="18" customHeight="1" x14ac:dyDescent="0.3">
      <c r="A48" s="18"/>
      <c r="B48" s="29">
        <v>44742</v>
      </c>
      <c r="C48" s="22">
        <v>1680</v>
      </c>
      <c r="D48" s="220"/>
      <c r="E48" s="334" t="s">
        <v>320</v>
      </c>
      <c r="F48" s="334"/>
      <c r="G48" s="334"/>
      <c r="H48" s="334"/>
      <c r="I48" s="221"/>
      <c r="J48" s="91">
        <v>4203</v>
      </c>
      <c r="K48" s="18"/>
    </row>
    <row r="49" spans="1:12" s="15" customFormat="1" ht="10.050000000000001" customHeight="1" x14ac:dyDescent="0.3">
      <c r="A49" s="18"/>
      <c r="B49" s="18"/>
      <c r="C49" s="18"/>
      <c r="D49" s="18"/>
      <c r="E49" s="18"/>
      <c r="F49" s="18"/>
      <c r="G49" s="18"/>
      <c r="H49" s="18"/>
      <c r="I49" s="18"/>
      <c r="J49" s="18"/>
      <c r="K49" s="18"/>
    </row>
    <row r="50" spans="1:12" s="15" customFormat="1" ht="18" customHeight="1" x14ac:dyDescent="0.3"/>
    <row r="51" spans="1:12" x14ac:dyDescent="0.25">
      <c r="A51" s="17" t="s">
        <v>4</v>
      </c>
      <c r="B51" s="17" t="s">
        <v>321</v>
      </c>
    </row>
    <row r="52" spans="1:12" ht="15.6" x14ac:dyDescent="0.25">
      <c r="A52" s="17"/>
      <c r="B52" s="344" t="s">
        <v>162</v>
      </c>
      <c r="C52" s="345"/>
      <c r="D52" s="345"/>
      <c r="E52" s="345"/>
      <c r="F52" s="345"/>
      <c r="G52" s="345"/>
      <c r="H52" s="345"/>
      <c r="I52" s="345"/>
      <c r="J52" s="345"/>
      <c r="K52" s="37" t="s">
        <v>163</v>
      </c>
    </row>
    <row r="53" spans="1:12" ht="31.2" customHeight="1" x14ac:dyDescent="0.25">
      <c r="A53" s="17"/>
      <c r="B53" s="38" t="s">
        <v>113</v>
      </c>
      <c r="C53" s="38" t="s">
        <v>130</v>
      </c>
      <c r="D53" s="39" t="s">
        <v>146</v>
      </c>
      <c r="E53" s="38" t="s">
        <v>116</v>
      </c>
      <c r="F53" s="38" t="s">
        <v>178</v>
      </c>
      <c r="G53" s="335" t="s">
        <v>0</v>
      </c>
      <c r="H53" s="336"/>
      <c r="I53" s="337"/>
      <c r="J53" s="39" t="s">
        <v>1</v>
      </c>
      <c r="K53" s="38" t="s">
        <v>2</v>
      </c>
    </row>
    <row r="54" spans="1:12" ht="18" customHeight="1" x14ac:dyDescent="0.25">
      <c r="A54" s="17"/>
      <c r="B54" s="222">
        <v>44742</v>
      </c>
      <c r="C54" s="41">
        <v>90</v>
      </c>
      <c r="D54" s="42" t="s">
        <v>319</v>
      </c>
      <c r="E54" s="22">
        <v>1600</v>
      </c>
      <c r="F54" s="42"/>
      <c r="G54" s="99" t="s">
        <v>320</v>
      </c>
      <c r="H54" s="99"/>
      <c r="I54" s="99"/>
      <c r="J54" s="221"/>
      <c r="K54" s="91">
        <v>8250</v>
      </c>
    </row>
    <row r="55" spans="1:12" ht="18" customHeight="1" x14ac:dyDescent="0.25">
      <c r="A55" s="17"/>
      <c r="B55" s="222">
        <v>44742</v>
      </c>
      <c r="C55" s="41">
        <v>90</v>
      </c>
      <c r="D55" s="42" t="str">
        <f>D54</f>
        <v>2022-023</v>
      </c>
      <c r="E55" s="22">
        <v>1650</v>
      </c>
      <c r="F55" s="42"/>
      <c r="G55" s="99" t="s">
        <v>320</v>
      </c>
      <c r="H55" s="99"/>
      <c r="I55" s="99"/>
      <c r="J55" s="221">
        <v>12453</v>
      </c>
      <c r="K55" s="91"/>
    </row>
    <row r="56" spans="1:12" ht="18" customHeight="1" x14ac:dyDescent="0.25">
      <c r="A56" s="17"/>
      <c r="B56" s="222">
        <v>44742</v>
      </c>
      <c r="C56" s="41">
        <v>90</v>
      </c>
      <c r="D56" s="42" t="str">
        <f>D55</f>
        <v>2022-023</v>
      </c>
      <c r="E56" s="22">
        <v>1680</v>
      </c>
      <c r="F56" s="42"/>
      <c r="G56" s="99" t="s">
        <v>320</v>
      </c>
      <c r="H56" s="99"/>
      <c r="I56" s="99"/>
      <c r="J56" s="221"/>
      <c r="K56" s="91">
        <v>4203</v>
      </c>
    </row>
    <row r="57" spans="1:12" x14ac:dyDescent="0.25">
      <c r="A57" s="17"/>
      <c r="D57" s="43"/>
      <c r="G57" s="66"/>
      <c r="H57" s="66"/>
      <c r="I57" s="66"/>
      <c r="J57" s="44"/>
    </row>
    <row r="58" spans="1:12" x14ac:dyDescent="0.25">
      <c r="A58" s="1" t="s">
        <v>5</v>
      </c>
      <c r="B58" s="1" t="s">
        <v>322</v>
      </c>
    </row>
    <row r="59" spans="1:12" ht="18" customHeight="1" x14ac:dyDescent="0.25">
      <c r="B59" s="1" t="s">
        <v>323</v>
      </c>
    </row>
    <row r="62" spans="1:12" ht="15.6" x14ac:dyDescent="0.25">
      <c r="A62" s="17"/>
      <c r="B62" s="16" t="s">
        <v>324</v>
      </c>
    </row>
    <row r="63" spans="1:12" x14ac:dyDescent="0.25">
      <c r="A63" s="17" t="s">
        <v>3</v>
      </c>
      <c r="B63" s="1" t="s">
        <v>325</v>
      </c>
    </row>
    <row r="64" spans="1:12" ht="15.6" x14ac:dyDescent="0.3">
      <c r="A64" s="193"/>
      <c r="B64" s="193" t="s">
        <v>269</v>
      </c>
      <c r="C64" s="194"/>
      <c r="D64" s="194"/>
      <c r="E64" s="194"/>
      <c r="F64" s="195"/>
      <c r="G64" s="195" t="s">
        <v>270</v>
      </c>
      <c r="H64" s="195"/>
      <c r="I64" s="195"/>
      <c r="J64" s="195"/>
      <c r="K64" s="195"/>
      <c r="L64" s="195"/>
    </row>
    <row r="65" spans="1:12" ht="15.6" x14ac:dyDescent="0.3">
      <c r="A65" s="193"/>
      <c r="B65" s="193"/>
      <c r="C65" s="194"/>
      <c r="D65" s="194"/>
      <c r="E65" s="194"/>
      <c r="F65" s="195"/>
      <c r="G65" s="195" t="s">
        <v>271</v>
      </c>
      <c r="H65" s="195"/>
      <c r="I65" s="195"/>
      <c r="J65" s="195"/>
      <c r="K65" s="195" t="s">
        <v>272</v>
      </c>
      <c r="L65" s="195"/>
    </row>
    <row r="66" spans="1:12" ht="15.6" x14ac:dyDescent="0.3">
      <c r="A66" s="196"/>
      <c r="B66" s="197" t="s">
        <v>273</v>
      </c>
      <c r="C66" s="198"/>
      <c r="D66" s="198"/>
      <c r="E66" s="198"/>
      <c r="F66" s="199"/>
      <c r="G66" s="200"/>
      <c r="H66" s="199"/>
      <c r="I66" s="199"/>
      <c r="J66" s="199"/>
      <c r="K66" s="199"/>
      <c r="L66" s="199"/>
    </row>
    <row r="67" spans="1:12" x14ac:dyDescent="0.25">
      <c r="A67" s="201" t="s">
        <v>274</v>
      </c>
      <c r="B67" s="201" t="s">
        <v>275</v>
      </c>
      <c r="C67" s="202"/>
      <c r="D67" s="202"/>
      <c r="E67" s="202"/>
      <c r="F67" s="203" t="s">
        <v>276</v>
      </c>
      <c r="G67" s="377">
        <v>47440</v>
      </c>
      <c r="H67" s="378"/>
      <c r="I67" s="379"/>
      <c r="J67" s="203" t="s">
        <v>276</v>
      </c>
      <c r="K67" s="204">
        <v>9962</v>
      </c>
      <c r="L67" s="195"/>
    </row>
    <row r="68" spans="1:12" x14ac:dyDescent="0.25">
      <c r="A68" s="201" t="s">
        <v>277</v>
      </c>
      <c r="B68" s="201" t="s">
        <v>278</v>
      </c>
      <c r="C68" s="202"/>
      <c r="D68" s="202"/>
      <c r="E68" s="202"/>
      <c r="F68" s="203" t="s">
        <v>276</v>
      </c>
      <c r="G68" s="205"/>
      <c r="H68" s="206"/>
      <c r="I68" s="223">
        <v>37956</v>
      </c>
      <c r="J68" s="203" t="s">
        <v>276</v>
      </c>
      <c r="K68" s="204">
        <v>3416</v>
      </c>
      <c r="L68" s="195"/>
    </row>
    <row r="69" spans="1:12" x14ac:dyDescent="0.25">
      <c r="A69" s="201" t="s">
        <v>279</v>
      </c>
      <c r="B69" s="201" t="s">
        <v>326</v>
      </c>
      <c r="C69" s="202"/>
      <c r="D69" s="202"/>
      <c r="E69" s="202"/>
      <c r="F69" s="203"/>
      <c r="G69" s="205"/>
      <c r="H69" s="206"/>
      <c r="I69" s="207"/>
      <c r="J69" s="203" t="s">
        <v>276</v>
      </c>
      <c r="K69" s="208"/>
      <c r="L69" s="195"/>
    </row>
    <row r="70" spans="1:12" x14ac:dyDescent="0.25">
      <c r="A70" s="201" t="s">
        <v>281</v>
      </c>
      <c r="B70" s="201" t="s">
        <v>282</v>
      </c>
      <c r="C70" s="202"/>
      <c r="D70" s="202"/>
      <c r="E70" s="202"/>
      <c r="F70" s="203" t="s">
        <v>276</v>
      </c>
      <c r="G70" s="205"/>
      <c r="H70" s="206"/>
      <c r="I70" s="207"/>
      <c r="J70" s="203" t="s">
        <v>276</v>
      </c>
      <c r="K70" s="208"/>
      <c r="L70" s="195"/>
    </row>
    <row r="71" spans="1:12" x14ac:dyDescent="0.25">
      <c r="A71" s="201" t="s">
        <v>283</v>
      </c>
      <c r="B71" s="201" t="s">
        <v>284</v>
      </c>
      <c r="C71" s="202"/>
      <c r="D71" s="202"/>
      <c r="E71" s="202"/>
      <c r="F71" s="203" t="s">
        <v>276</v>
      </c>
      <c r="G71" s="205"/>
      <c r="H71" s="206"/>
      <c r="I71" s="207"/>
      <c r="J71" s="203" t="s">
        <v>276</v>
      </c>
      <c r="K71" s="208"/>
      <c r="L71" s="195"/>
    </row>
    <row r="72" spans="1:12" x14ac:dyDescent="0.25">
      <c r="A72" s="201"/>
      <c r="B72" s="201"/>
      <c r="C72" s="202"/>
      <c r="D72" s="202"/>
      <c r="E72" s="202"/>
      <c r="F72" s="202"/>
      <c r="G72" s="202"/>
      <c r="H72" s="195"/>
      <c r="I72" s="195"/>
      <c r="J72" s="195"/>
      <c r="K72" s="195"/>
      <c r="L72" s="195"/>
    </row>
    <row r="73" spans="1:12" ht="15.6" x14ac:dyDescent="0.25">
      <c r="A73" s="193"/>
      <c r="B73" s="197" t="s">
        <v>285</v>
      </c>
      <c r="C73" s="209"/>
      <c r="D73" s="209"/>
      <c r="E73" s="209"/>
      <c r="F73" s="209"/>
      <c r="G73" s="209"/>
      <c r="H73" s="199"/>
      <c r="I73" s="199"/>
      <c r="J73" s="199"/>
      <c r="K73" s="199"/>
      <c r="L73" s="199"/>
    </row>
    <row r="74" spans="1:12" x14ac:dyDescent="0.25">
      <c r="A74" s="201" t="s">
        <v>286</v>
      </c>
      <c r="B74" s="201" t="s">
        <v>287</v>
      </c>
      <c r="C74" s="202"/>
      <c r="D74" s="202"/>
      <c r="E74" s="202"/>
      <c r="F74" s="202"/>
      <c r="G74" s="202"/>
      <c r="H74" s="195"/>
      <c r="I74" s="195"/>
      <c r="J74" s="195"/>
      <c r="K74" s="195"/>
      <c r="L74" s="195"/>
    </row>
    <row r="75" spans="1:12" x14ac:dyDescent="0.25">
      <c r="A75" s="201"/>
      <c r="B75" s="201" t="s">
        <v>288</v>
      </c>
      <c r="C75" s="202"/>
      <c r="D75" s="202"/>
      <c r="E75" s="202"/>
      <c r="F75" s="202"/>
      <c r="G75" s="202"/>
      <c r="H75" s="195"/>
      <c r="I75" s="195"/>
      <c r="J75" s="195"/>
      <c r="K75" s="195"/>
      <c r="L75" s="195"/>
    </row>
    <row r="76" spans="1:12" ht="15.6" x14ac:dyDescent="0.3">
      <c r="A76" s="201"/>
      <c r="B76" s="210" t="s">
        <v>289</v>
      </c>
      <c r="C76" s="211"/>
      <c r="D76" s="211"/>
      <c r="E76" s="211"/>
      <c r="F76" s="203" t="s">
        <v>276</v>
      </c>
      <c r="G76" s="205"/>
      <c r="H76" s="206"/>
      <c r="I76" s="207"/>
      <c r="J76" s="203" t="s">
        <v>276</v>
      </c>
      <c r="K76" s="208"/>
      <c r="L76" s="195"/>
    </row>
    <row r="77" spans="1:12" x14ac:dyDescent="0.25">
      <c r="A77" s="201"/>
      <c r="B77" s="201"/>
      <c r="C77" s="202"/>
      <c r="D77" s="202"/>
      <c r="E77" s="202"/>
      <c r="F77" s="202"/>
      <c r="G77" s="202"/>
      <c r="H77" s="195"/>
      <c r="I77" s="195"/>
      <c r="J77" s="195"/>
      <c r="K77" s="195"/>
      <c r="L77" s="195"/>
    </row>
    <row r="78" spans="1:12" ht="15.6" x14ac:dyDescent="0.3">
      <c r="A78" s="193"/>
      <c r="B78" s="197" t="s">
        <v>290</v>
      </c>
      <c r="C78" s="198"/>
      <c r="D78" s="198"/>
      <c r="E78" s="209"/>
      <c r="F78" s="209"/>
      <c r="G78" s="209"/>
      <c r="H78" s="199"/>
      <c r="I78" s="199"/>
      <c r="J78" s="199"/>
      <c r="K78" s="199"/>
      <c r="L78" s="199"/>
    </row>
    <row r="79" spans="1:12" x14ac:dyDescent="0.25">
      <c r="A79" s="201" t="s">
        <v>291</v>
      </c>
      <c r="B79" s="201" t="s">
        <v>292</v>
      </c>
      <c r="C79" s="202"/>
      <c r="D79" s="202"/>
      <c r="E79" s="202"/>
      <c r="F79" s="203" t="s">
        <v>276</v>
      </c>
      <c r="G79" s="205"/>
      <c r="H79" s="206"/>
      <c r="I79" s="207"/>
      <c r="J79" s="195"/>
      <c r="K79" s="195"/>
      <c r="L79" s="195"/>
    </row>
    <row r="80" spans="1:12" x14ac:dyDescent="0.25">
      <c r="A80" s="201" t="s">
        <v>293</v>
      </c>
      <c r="B80" s="201" t="s">
        <v>294</v>
      </c>
      <c r="C80" s="202"/>
      <c r="D80" s="202"/>
      <c r="E80" s="202"/>
      <c r="F80" s="203" t="s">
        <v>276</v>
      </c>
      <c r="G80" s="205"/>
      <c r="H80" s="206"/>
      <c r="I80" s="207"/>
      <c r="J80" s="195"/>
      <c r="K80" s="195"/>
      <c r="L80" s="195"/>
    </row>
    <row r="81" spans="1:13" x14ac:dyDescent="0.25">
      <c r="A81" s="196" t="s">
        <v>295</v>
      </c>
      <c r="B81" s="201" t="s">
        <v>296</v>
      </c>
      <c r="C81" s="195"/>
      <c r="D81" s="195"/>
      <c r="E81" s="195"/>
      <c r="F81" s="203" t="s">
        <v>276</v>
      </c>
      <c r="G81" s="205"/>
      <c r="H81" s="206"/>
      <c r="I81" s="207"/>
      <c r="J81" s="195"/>
      <c r="K81" s="195"/>
      <c r="L81" s="195"/>
    </row>
    <row r="82" spans="1:13" ht="15.6" x14ac:dyDescent="0.25">
      <c r="A82" s="196"/>
      <c r="B82" s="212"/>
      <c r="C82" s="195"/>
      <c r="D82" s="195"/>
      <c r="E82" s="195"/>
      <c r="F82" s="195"/>
      <c r="G82" s="195"/>
      <c r="H82" s="195"/>
      <c r="I82" s="195"/>
      <c r="J82" s="195"/>
      <c r="K82" s="195"/>
      <c r="L82" s="195"/>
    </row>
    <row r="83" spans="1:13" ht="15.6" x14ac:dyDescent="0.25">
      <c r="A83" s="193"/>
      <c r="B83" s="197" t="s">
        <v>297</v>
      </c>
      <c r="C83" s="199"/>
      <c r="D83" s="199"/>
      <c r="E83" s="199"/>
      <c r="F83" s="199"/>
      <c r="G83" s="199"/>
      <c r="H83" s="199"/>
      <c r="I83" s="199"/>
      <c r="J83" s="199"/>
      <c r="K83" s="199"/>
      <c r="L83" s="199"/>
    </row>
    <row r="84" spans="1:13" x14ac:dyDescent="0.25">
      <c r="A84" s="201" t="s">
        <v>298</v>
      </c>
      <c r="B84" s="201" t="s">
        <v>299</v>
      </c>
      <c r="C84" s="202"/>
      <c r="D84" s="202"/>
      <c r="E84" s="202"/>
      <c r="F84" s="203" t="s">
        <v>276</v>
      </c>
      <c r="G84" s="205"/>
      <c r="H84" s="206"/>
      <c r="I84" s="207"/>
      <c r="J84" s="203" t="s">
        <v>276</v>
      </c>
      <c r="K84" s="208"/>
      <c r="L84" s="195"/>
    </row>
    <row r="85" spans="1:13" ht="15.6" thickBot="1" x14ac:dyDescent="0.3">
      <c r="A85" s="201" t="s">
        <v>300</v>
      </c>
      <c r="B85" s="201" t="s">
        <v>301</v>
      </c>
      <c r="C85" s="202"/>
      <c r="D85" s="202"/>
      <c r="E85" s="202"/>
      <c r="F85" s="203" t="s">
        <v>276</v>
      </c>
      <c r="G85" s="205"/>
      <c r="H85" s="206"/>
      <c r="I85" s="207"/>
      <c r="J85" s="203" t="s">
        <v>276</v>
      </c>
      <c r="K85" s="213"/>
      <c r="L85" s="195" t="s">
        <v>302</v>
      </c>
    </row>
    <row r="86" spans="1:13" ht="15.6" x14ac:dyDescent="0.25">
      <c r="A86" s="196"/>
      <c r="B86" s="212"/>
      <c r="C86" s="195"/>
      <c r="D86" s="195"/>
      <c r="E86" s="195"/>
      <c r="F86" s="195"/>
      <c r="G86" s="195"/>
      <c r="H86" s="195"/>
      <c r="I86" s="195"/>
      <c r="J86" s="195"/>
      <c r="K86" s="195"/>
      <c r="L86" s="195"/>
    </row>
    <row r="87" spans="1:13" ht="15.6" x14ac:dyDescent="0.3">
      <c r="A87" s="193"/>
      <c r="B87" s="197" t="s">
        <v>303</v>
      </c>
      <c r="C87" s="198"/>
      <c r="D87" s="198"/>
      <c r="E87" s="199"/>
      <c r="F87" s="199"/>
      <c r="G87" s="199"/>
      <c r="H87" s="199"/>
      <c r="I87" s="199"/>
      <c r="J87" s="199"/>
      <c r="K87" s="199"/>
      <c r="L87" s="199"/>
    </row>
    <row r="88" spans="1:13" ht="15.6" x14ac:dyDescent="0.25">
      <c r="A88" s="196" t="s">
        <v>304</v>
      </c>
      <c r="B88" s="201" t="s">
        <v>305</v>
      </c>
      <c r="C88" s="195"/>
      <c r="D88" s="195"/>
      <c r="E88" s="195"/>
      <c r="F88" s="195"/>
      <c r="G88" s="195"/>
      <c r="H88" s="195"/>
      <c r="I88" s="195"/>
      <c r="J88" s="203" t="s">
        <v>276</v>
      </c>
      <c r="K88" s="204">
        <f>K67+K68</f>
        <v>13378</v>
      </c>
      <c r="L88" s="195"/>
    </row>
    <row r="89" spans="1:13" ht="15.6" thickBot="1" x14ac:dyDescent="0.3">
      <c r="A89" s="196" t="s">
        <v>306</v>
      </c>
      <c r="B89" s="201" t="s">
        <v>307</v>
      </c>
      <c r="C89" s="195"/>
      <c r="D89" s="195"/>
      <c r="E89" s="195"/>
      <c r="F89" s="195"/>
      <c r="G89" s="195"/>
      <c r="H89" s="195"/>
      <c r="I89" s="195"/>
      <c r="J89" s="203" t="s">
        <v>276</v>
      </c>
      <c r="K89" s="214">
        <v>6600</v>
      </c>
      <c r="L89" s="215" t="s">
        <v>308</v>
      </c>
    </row>
    <row r="90" spans="1:13" ht="15.6" x14ac:dyDescent="0.25">
      <c r="A90" s="196" t="s">
        <v>309</v>
      </c>
      <c r="B90" s="201" t="s">
        <v>310</v>
      </c>
      <c r="C90" s="202"/>
      <c r="D90" s="202"/>
      <c r="E90" s="202"/>
      <c r="F90" s="195"/>
      <c r="G90" s="195"/>
      <c r="H90" s="195"/>
      <c r="I90" s="195"/>
      <c r="J90" s="203" t="s">
        <v>276</v>
      </c>
      <c r="K90" s="216">
        <f>K88-K89</f>
        <v>6778</v>
      </c>
      <c r="L90" s="195"/>
    </row>
    <row r="91" spans="1:13" ht="15.6" thickBot="1" x14ac:dyDescent="0.3">
      <c r="A91" s="195" t="s">
        <v>311</v>
      </c>
      <c r="B91" s="196" t="s">
        <v>312</v>
      </c>
      <c r="C91" s="195"/>
      <c r="D91" s="195"/>
      <c r="E91" s="195"/>
      <c r="F91" s="195"/>
      <c r="G91" s="195"/>
      <c r="H91" s="195"/>
      <c r="I91" s="195"/>
      <c r="J91" s="203" t="s">
        <v>276</v>
      </c>
      <c r="K91" s="214"/>
      <c r="L91" s="195"/>
    </row>
    <row r="92" spans="1:13" ht="15.6" x14ac:dyDescent="0.25">
      <c r="A92" s="196" t="s">
        <v>313</v>
      </c>
      <c r="B92" s="193" t="s">
        <v>109</v>
      </c>
      <c r="C92" s="195"/>
      <c r="D92" s="195"/>
      <c r="E92" s="195"/>
      <c r="F92" s="217" t="s">
        <v>314</v>
      </c>
      <c r="G92" s="195" t="s">
        <v>315</v>
      </c>
      <c r="H92" s="195"/>
      <c r="I92" s="195"/>
      <c r="J92" s="203" t="s">
        <v>276</v>
      </c>
      <c r="K92" s="216">
        <f>K90</f>
        <v>6778</v>
      </c>
      <c r="L92" s="195"/>
    </row>
    <row r="93" spans="1:13" ht="15.6" x14ac:dyDescent="0.3">
      <c r="A93" s="196"/>
      <c r="B93" s="210" t="s">
        <v>316</v>
      </c>
      <c r="C93" s="211"/>
      <c r="D93" s="211"/>
      <c r="E93" s="211"/>
      <c r="F93" s="218"/>
      <c r="G93" s="195" t="s">
        <v>317</v>
      </c>
      <c r="H93" s="195"/>
      <c r="I93" s="195"/>
      <c r="J93" s="195"/>
      <c r="K93" s="195"/>
      <c r="L93" s="195"/>
    </row>
    <row r="94" spans="1:13" ht="15.6" x14ac:dyDescent="0.25">
      <c r="A94" s="17"/>
      <c r="B94" s="16"/>
    </row>
    <row r="95" spans="1:13" x14ac:dyDescent="0.25">
      <c r="A95" s="17" t="s">
        <v>6</v>
      </c>
      <c r="B95" s="17" t="s">
        <v>327</v>
      </c>
    </row>
    <row r="96" spans="1:13" ht="10.95" customHeight="1" x14ac:dyDescent="0.25">
      <c r="A96" s="18"/>
      <c r="B96" s="18"/>
      <c r="C96" s="18"/>
      <c r="D96" s="18"/>
      <c r="E96" s="18"/>
      <c r="F96" s="18"/>
      <c r="G96" s="18"/>
      <c r="H96" s="18"/>
      <c r="I96" s="18"/>
      <c r="J96" s="18"/>
      <c r="K96" s="18"/>
      <c r="L96" s="15"/>
      <c r="M96" s="15"/>
    </row>
    <row r="97" spans="1:13" ht="15.6" x14ac:dyDescent="0.25">
      <c r="A97" s="18"/>
      <c r="B97" s="60" t="s">
        <v>156</v>
      </c>
      <c r="C97" s="18"/>
      <c r="D97" s="18"/>
      <c r="E97" s="18"/>
      <c r="F97" s="18"/>
      <c r="G97" s="18"/>
      <c r="H97" s="18"/>
      <c r="I97" s="18"/>
      <c r="J97" s="18"/>
      <c r="K97" s="18"/>
      <c r="L97" s="15"/>
      <c r="M97" s="15"/>
    </row>
    <row r="98" spans="1:13" ht="10.95" customHeight="1" x14ac:dyDescent="0.25">
      <c r="A98" s="18"/>
      <c r="B98" s="18"/>
      <c r="C98" s="18"/>
      <c r="D98" s="18"/>
      <c r="E98" s="18"/>
      <c r="F98" s="18"/>
      <c r="G98" s="18"/>
      <c r="H98" s="18"/>
      <c r="I98" s="18"/>
      <c r="J98" s="18"/>
      <c r="K98" s="18"/>
      <c r="L98" s="15"/>
      <c r="M98" s="15"/>
    </row>
    <row r="99" spans="1:13" x14ac:dyDescent="0.25">
      <c r="A99" s="18"/>
      <c r="B99" s="25" t="s">
        <v>130</v>
      </c>
      <c r="C99" s="23">
        <v>90</v>
      </c>
      <c r="D99" s="18"/>
      <c r="E99" s="52" t="s">
        <v>131</v>
      </c>
      <c r="F99" s="24" t="s">
        <v>328</v>
      </c>
      <c r="G99" s="18"/>
      <c r="H99" s="331" t="s">
        <v>132</v>
      </c>
      <c r="I99" s="332"/>
      <c r="J99" s="26" t="s">
        <v>201</v>
      </c>
      <c r="K99" s="18"/>
      <c r="L99" s="15"/>
      <c r="M99" s="15"/>
    </row>
    <row r="100" spans="1:13" ht="10.95" customHeight="1" x14ac:dyDescent="0.25">
      <c r="A100" s="18"/>
      <c r="B100" s="18"/>
      <c r="C100" s="18"/>
      <c r="D100" s="18"/>
      <c r="E100" s="18"/>
      <c r="F100" s="18"/>
      <c r="G100" s="18"/>
      <c r="H100" s="18"/>
      <c r="I100" s="18"/>
      <c r="J100" s="18"/>
      <c r="K100" s="18"/>
      <c r="L100" s="15"/>
      <c r="M100" s="15"/>
    </row>
    <row r="101" spans="1:13" x14ac:dyDescent="0.25">
      <c r="A101" s="18"/>
      <c r="B101" s="18" t="s">
        <v>139</v>
      </c>
      <c r="C101" s="18"/>
      <c r="D101" s="18"/>
      <c r="E101" s="18"/>
      <c r="F101" s="18"/>
      <c r="G101" s="18"/>
      <c r="H101" s="18"/>
      <c r="I101" s="18"/>
      <c r="J101" s="18"/>
      <c r="K101" s="18"/>
      <c r="L101" s="15"/>
      <c r="M101" s="15"/>
    </row>
    <row r="102" spans="1:13" ht="10.95" customHeight="1" x14ac:dyDescent="0.25">
      <c r="A102" s="18"/>
      <c r="B102" s="18"/>
      <c r="C102" s="18"/>
      <c r="D102" s="18"/>
      <c r="E102" s="18"/>
      <c r="F102" s="18"/>
      <c r="G102" s="18"/>
      <c r="H102" s="18"/>
      <c r="I102" s="18"/>
      <c r="J102" s="18"/>
      <c r="K102" s="18"/>
      <c r="L102" s="15"/>
      <c r="M102" s="15"/>
    </row>
    <row r="103" spans="1:13" ht="30" x14ac:dyDescent="0.25">
      <c r="A103" s="18"/>
      <c r="B103" s="31" t="s">
        <v>113</v>
      </c>
      <c r="C103" s="219" t="s">
        <v>116</v>
      </c>
      <c r="D103" s="219" t="s">
        <v>157</v>
      </c>
      <c r="E103" s="358" t="s">
        <v>0</v>
      </c>
      <c r="F103" s="336"/>
      <c r="G103" s="336"/>
      <c r="H103" s="337"/>
      <c r="I103" s="33" t="s">
        <v>1</v>
      </c>
      <c r="J103" s="34" t="s">
        <v>2</v>
      </c>
      <c r="K103" s="18"/>
      <c r="L103" s="15"/>
      <c r="M103" s="15"/>
    </row>
    <row r="104" spans="1:13" ht="18" customHeight="1" x14ac:dyDescent="0.25">
      <c r="A104" s="18"/>
      <c r="B104" s="29">
        <v>44834</v>
      </c>
      <c r="C104" s="22">
        <v>1600</v>
      </c>
      <c r="D104" s="220"/>
      <c r="E104" s="334" t="s">
        <v>329</v>
      </c>
      <c r="F104" s="334"/>
      <c r="G104" s="334"/>
      <c r="H104" s="334"/>
      <c r="I104" s="221"/>
      <c r="J104" s="91">
        <v>6600</v>
      </c>
      <c r="K104" s="18"/>
      <c r="L104" s="15"/>
      <c r="M104" s="15"/>
    </row>
    <row r="105" spans="1:13" ht="18" customHeight="1" x14ac:dyDescent="0.25">
      <c r="A105" s="18"/>
      <c r="B105" s="29">
        <v>44834</v>
      </c>
      <c r="C105" s="22">
        <v>1650</v>
      </c>
      <c r="D105" s="220"/>
      <c r="E105" s="334" t="s">
        <v>329</v>
      </c>
      <c r="F105" s="334"/>
      <c r="G105" s="334"/>
      <c r="H105" s="334"/>
      <c r="I105" s="221">
        <v>9962</v>
      </c>
      <c r="J105" s="91"/>
      <c r="K105" s="18"/>
      <c r="L105" s="15"/>
      <c r="M105" s="15"/>
    </row>
    <row r="106" spans="1:13" ht="18" customHeight="1" x14ac:dyDescent="0.25">
      <c r="A106" s="18"/>
      <c r="B106" s="29">
        <v>44834</v>
      </c>
      <c r="C106" s="22">
        <v>1660</v>
      </c>
      <c r="D106" s="220"/>
      <c r="E106" s="334" t="s">
        <v>329</v>
      </c>
      <c r="F106" s="334"/>
      <c r="G106" s="334"/>
      <c r="H106" s="334"/>
      <c r="I106" s="221">
        <v>3416</v>
      </c>
      <c r="J106" s="91"/>
      <c r="K106" s="18"/>
      <c r="L106" s="15"/>
      <c r="M106" s="15"/>
    </row>
    <row r="107" spans="1:13" ht="18" customHeight="1" x14ac:dyDescent="0.25">
      <c r="A107" s="18"/>
      <c r="B107" s="29">
        <v>44834</v>
      </c>
      <c r="C107" s="22">
        <v>1680</v>
      </c>
      <c r="D107" s="220"/>
      <c r="E107" s="334" t="s">
        <v>329</v>
      </c>
      <c r="F107" s="334"/>
      <c r="G107" s="334"/>
      <c r="H107" s="334"/>
      <c r="I107" s="221"/>
      <c r="J107" s="91">
        <v>6778</v>
      </c>
      <c r="K107" s="18"/>
      <c r="L107" s="15"/>
      <c r="M107" s="15"/>
    </row>
    <row r="108" spans="1:13" ht="10.95" customHeight="1" x14ac:dyDescent="0.25">
      <c r="A108" s="18"/>
      <c r="B108" s="18"/>
      <c r="C108" s="18"/>
      <c r="D108" s="18"/>
      <c r="E108" s="18"/>
      <c r="F108" s="18"/>
      <c r="G108" s="18"/>
      <c r="H108" s="18"/>
      <c r="I108" s="18"/>
      <c r="J108" s="18"/>
      <c r="K108" s="18"/>
      <c r="L108" s="15"/>
      <c r="M108" s="15"/>
    </row>
    <row r="109" spans="1:13" x14ac:dyDescent="0.25">
      <c r="A109" s="15"/>
      <c r="B109" s="15"/>
      <c r="C109" s="15"/>
      <c r="D109" s="15"/>
      <c r="E109" s="15"/>
      <c r="F109" s="15"/>
      <c r="G109" s="15"/>
      <c r="H109" s="15"/>
      <c r="I109" s="15"/>
      <c r="J109" s="15"/>
      <c r="K109" s="15"/>
      <c r="L109" s="15"/>
      <c r="M109" s="15"/>
    </row>
    <row r="110" spans="1:13" x14ac:dyDescent="0.25">
      <c r="A110" s="17" t="s">
        <v>4</v>
      </c>
      <c r="B110" s="1" t="s">
        <v>330</v>
      </c>
    </row>
    <row r="111" spans="1:13" ht="15.6" x14ac:dyDescent="0.25">
      <c r="A111" s="17"/>
      <c r="B111" s="344" t="s">
        <v>162</v>
      </c>
      <c r="C111" s="345"/>
      <c r="D111" s="345"/>
      <c r="E111" s="345"/>
      <c r="F111" s="345"/>
      <c r="G111" s="345"/>
      <c r="H111" s="345"/>
      <c r="I111" s="345"/>
      <c r="J111" s="345"/>
      <c r="K111" s="37" t="s">
        <v>163</v>
      </c>
    </row>
    <row r="112" spans="1:13" ht="30" x14ac:dyDescent="0.25">
      <c r="A112" s="17"/>
      <c r="B112" s="38" t="s">
        <v>113</v>
      </c>
      <c r="C112" s="38" t="s">
        <v>130</v>
      </c>
      <c r="D112" s="39" t="s">
        <v>146</v>
      </c>
      <c r="E112" s="38" t="s">
        <v>116</v>
      </c>
      <c r="F112" s="38" t="s">
        <v>178</v>
      </c>
      <c r="G112" s="335" t="s">
        <v>0</v>
      </c>
      <c r="H112" s="336"/>
      <c r="I112" s="337"/>
      <c r="J112" s="39" t="s">
        <v>1</v>
      </c>
      <c r="K112" s="38" t="s">
        <v>2</v>
      </c>
    </row>
    <row r="113" spans="1:11" ht="18" customHeight="1" x14ac:dyDescent="0.25">
      <c r="A113" s="17"/>
      <c r="B113" s="29">
        <v>44834</v>
      </c>
      <c r="C113" s="41">
        <v>90</v>
      </c>
      <c r="D113" s="42" t="s">
        <v>201</v>
      </c>
      <c r="E113" s="22">
        <v>1600</v>
      </c>
      <c r="F113" s="42"/>
      <c r="G113" s="99" t="s">
        <v>329</v>
      </c>
      <c r="H113" s="99"/>
      <c r="I113" s="99"/>
      <c r="J113" s="221"/>
      <c r="K113" s="91">
        <v>6600</v>
      </c>
    </row>
    <row r="114" spans="1:11" ht="18" customHeight="1" x14ac:dyDescent="0.25">
      <c r="A114" s="17"/>
      <c r="B114" s="29">
        <v>44834</v>
      </c>
      <c r="C114" s="41">
        <v>90</v>
      </c>
      <c r="D114" s="42" t="str">
        <f>D113</f>
        <v>2022-053</v>
      </c>
      <c r="E114" s="22">
        <v>1650</v>
      </c>
      <c r="F114" s="42"/>
      <c r="G114" s="349" t="s">
        <v>329</v>
      </c>
      <c r="H114" s="350"/>
      <c r="I114" s="351"/>
      <c r="J114" s="221">
        <v>9962</v>
      </c>
      <c r="K114" s="91"/>
    </row>
    <row r="115" spans="1:11" ht="18" customHeight="1" x14ac:dyDescent="0.25">
      <c r="A115" s="17"/>
      <c r="B115" s="29">
        <v>44834</v>
      </c>
      <c r="C115" s="41">
        <v>90</v>
      </c>
      <c r="D115" s="42" t="str">
        <f t="shared" ref="D115:D116" si="0">D114</f>
        <v>2022-053</v>
      </c>
      <c r="E115" s="22">
        <v>1660</v>
      </c>
      <c r="F115" s="42"/>
      <c r="G115" s="99" t="s">
        <v>329</v>
      </c>
      <c r="H115" s="99"/>
      <c r="I115" s="99"/>
      <c r="J115" s="221">
        <v>3416</v>
      </c>
      <c r="K115" s="91"/>
    </row>
    <row r="116" spans="1:11" ht="18" customHeight="1" x14ac:dyDescent="0.25">
      <c r="A116" s="17"/>
      <c r="B116" s="29">
        <v>44834</v>
      </c>
      <c r="C116" s="41">
        <v>90</v>
      </c>
      <c r="D116" s="42" t="str">
        <f t="shared" si="0"/>
        <v>2022-053</v>
      </c>
      <c r="E116" s="22">
        <v>1680</v>
      </c>
      <c r="F116" s="42"/>
      <c r="G116" s="99" t="s">
        <v>329</v>
      </c>
      <c r="H116" s="99"/>
      <c r="I116" s="99"/>
      <c r="J116" s="221"/>
      <c r="K116" s="91">
        <v>6778</v>
      </c>
    </row>
    <row r="117" spans="1:11" x14ac:dyDescent="0.25">
      <c r="A117" s="17"/>
      <c r="D117" s="43"/>
      <c r="G117" s="66"/>
      <c r="H117" s="66"/>
      <c r="I117" s="66"/>
      <c r="J117" s="44"/>
    </row>
    <row r="118" spans="1:11" x14ac:dyDescent="0.25">
      <c r="A118" s="1" t="s">
        <v>5</v>
      </c>
      <c r="B118" s="1" t="s">
        <v>331</v>
      </c>
    </row>
    <row r="119" spans="1:11" x14ac:dyDescent="0.25">
      <c r="B119" s="1" t="s">
        <v>332</v>
      </c>
    </row>
    <row r="122" spans="1:11" ht="15.6" x14ac:dyDescent="0.25">
      <c r="B122" s="16" t="s">
        <v>333</v>
      </c>
    </row>
    <row r="123" spans="1:11" x14ac:dyDescent="0.25">
      <c r="A123" s="1" t="s">
        <v>3</v>
      </c>
      <c r="B123" s="17" t="s">
        <v>180</v>
      </c>
    </row>
    <row r="124" spans="1:11" x14ac:dyDescent="0.25">
      <c r="B124" s="224" t="s">
        <v>181</v>
      </c>
      <c r="C124" s="225" t="s">
        <v>185</v>
      </c>
      <c r="D124" s="226"/>
      <c r="E124" s="370" t="s">
        <v>182</v>
      </c>
      <c r="F124" s="370"/>
      <c r="G124" s="371" t="s">
        <v>183</v>
      </c>
      <c r="H124" s="371"/>
      <c r="I124" s="371"/>
      <c r="J124" s="372" t="s">
        <v>184</v>
      </c>
      <c r="K124" s="372"/>
    </row>
    <row r="125" spans="1:11" x14ac:dyDescent="0.25">
      <c r="B125" s="227" t="s">
        <v>334</v>
      </c>
      <c r="C125" s="373" t="s">
        <v>335</v>
      </c>
      <c r="D125" s="374"/>
      <c r="E125" s="14" t="s">
        <v>1</v>
      </c>
      <c r="F125" s="14" t="s">
        <v>2</v>
      </c>
      <c r="G125" s="375" t="s">
        <v>1</v>
      </c>
      <c r="H125" s="376"/>
      <c r="I125" s="13" t="s">
        <v>2</v>
      </c>
      <c r="J125" s="14" t="s">
        <v>1</v>
      </c>
      <c r="K125" s="14" t="s">
        <v>2</v>
      </c>
    </row>
    <row r="126" spans="1:11" ht="18" customHeight="1" x14ac:dyDescent="0.25">
      <c r="B126" s="228" t="s">
        <v>186</v>
      </c>
      <c r="C126" s="359" t="s">
        <v>7</v>
      </c>
      <c r="D126" s="360"/>
      <c r="E126" s="12">
        <v>260000</v>
      </c>
      <c r="F126" s="12"/>
      <c r="G126" s="369"/>
      <c r="H126" s="369"/>
      <c r="I126" s="12"/>
      <c r="J126" s="12">
        <v>260000</v>
      </c>
      <c r="K126" s="12"/>
    </row>
    <row r="127" spans="1:11" ht="18" customHeight="1" x14ac:dyDescent="0.25">
      <c r="B127" s="228" t="s">
        <v>187</v>
      </c>
      <c r="C127" s="359" t="s">
        <v>9</v>
      </c>
      <c r="D127" s="360"/>
      <c r="E127" s="12">
        <v>40000</v>
      </c>
      <c r="F127" s="12"/>
      <c r="G127" s="369"/>
      <c r="H127" s="369"/>
      <c r="I127" s="12"/>
      <c r="J127" s="12">
        <v>40000</v>
      </c>
      <c r="K127" s="12"/>
    </row>
    <row r="128" spans="1:11" ht="18" customHeight="1" x14ac:dyDescent="0.25">
      <c r="B128" s="228" t="s">
        <v>188</v>
      </c>
      <c r="C128" s="363" t="s">
        <v>13</v>
      </c>
      <c r="D128" s="363"/>
      <c r="E128" s="12"/>
      <c r="F128" s="12">
        <v>148250</v>
      </c>
      <c r="G128" s="369"/>
      <c r="H128" s="369"/>
      <c r="I128" s="12"/>
      <c r="J128" s="12"/>
      <c r="K128" s="12">
        <v>146750</v>
      </c>
    </row>
    <row r="129" spans="2:11" ht="18" customHeight="1" x14ac:dyDescent="0.25">
      <c r="B129" s="228" t="s">
        <v>120</v>
      </c>
      <c r="C129" s="363" t="s">
        <v>14</v>
      </c>
      <c r="D129" s="363"/>
      <c r="E129" s="12">
        <v>24000</v>
      </c>
      <c r="F129" s="12"/>
      <c r="G129" s="369"/>
      <c r="H129" s="369"/>
      <c r="I129" s="12"/>
      <c r="J129" s="12"/>
      <c r="K129" s="12"/>
    </row>
    <row r="130" spans="2:11" ht="18" customHeight="1" x14ac:dyDescent="0.25">
      <c r="B130" s="228" t="s">
        <v>189</v>
      </c>
      <c r="C130" s="363" t="s">
        <v>15</v>
      </c>
      <c r="D130" s="363"/>
      <c r="E130" s="12"/>
      <c r="F130" s="12">
        <v>190000</v>
      </c>
      <c r="G130" s="369"/>
      <c r="H130" s="369"/>
      <c r="I130" s="12"/>
      <c r="J130" s="12"/>
      <c r="K130" s="12">
        <v>190000</v>
      </c>
    </row>
    <row r="131" spans="2:11" ht="18" customHeight="1" x14ac:dyDescent="0.25">
      <c r="B131" s="229">
        <v>1000</v>
      </c>
      <c r="C131" s="363" t="s">
        <v>16</v>
      </c>
      <c r="D131" s="363"/>
      <c r="E131" s="12">
        <v>2000</v>
      </c>
      <c r="F131" s="12"/>
      <c r="G131" s="369"/>
      <c r="H131" s="369"/>
      <c r="I131" s="12"/>
      <c r="J131" s="12">
        <v>2000</v>
      </c>
      <c r="K131" s="12"/>
    </row>
    <row r="132" spans="2:11" ht="18" customHeight="1" x14ac:dyDescent="0.25">
      <c r="B132" s="229">
        <v>1050</v>
      </c>
      <c r="C132" s="363" t="s">
        <v>17</v>
      </c>
      <c r="D132" s="363"/>
      <c r="E132" s="12">
        <v>26000</v>
      </c>
      <c r="F132" s="12"/>
      <c r="G132" s="369"/>
      <c r="H132" s="369"/>
      <c r="I132" s="12"/>
      <c r="J132" s="12">
        <v>26000</v>
      </c>
      <c r="K132" s="12"/>
    </row>
    <row r="133" spans="2:11" ht="18" customHeight="1" x14ac:dyDescent="0.25">
      <c r="B133" s="229">
        <v>1100</v>
      </c>
      <c r="C133" s="363" t="s">
        <v>21</v>
      </c>
      <c r="D133" s="363"/>
      <c r="E133" s="12">
        <v>10000</v>
      </c>
      <c r="F133" s="12"/>
      <c r="G133" s="369"/>
      <c r="H133" s="369"/>
      <c r="I133" s="12"/>
      <c r="J133" s="12">
        <v>10000</v>
      </c>
      <c r="K133" s="12"/>
    </row>
    <row r="134" spans="2:11" ht="18" customHeight="1" x14ac:dyDescent="0.25">
      <c r="B134" s="229">
        <v>1400</v>
      </c>
      <c r="C134" s="363" t="s">
        <v>27</v>
      </c>
      <c r="D134" s="363"/>
      <c r="E134" s="12"/>
      <c r="F134" s="12">
        <v>4000</v>
      </c>
      <c r="G134" s="369"/>
      <c r="H134" s="369"/>
      <c r="I134" s="12"/>
      <c r="J134" s="12"/>
      <c r="K134" s="12">
        <v>4000</v>
      </c>
    </row>
    <row r="135" spans="2:11" ht="18" customHeight="1" x14ac:dyDescent="0.25">
      <c r="B135" s="229">
        <v>1600</v>
      </c>
      <c r="C135" s="359" t="s">
        <v>336</v>
      </c>
      <c r="D135" s="360"/>
      <c r="E135" s="12">
        <v>3000</v>
      </c>
      <c r="F135" s="12"/>
      <c r="G135" s="369"/>
      <c r="H135" s="369"/>
      <c r="I135" s="12"/>
      <c r="J135" s="12">
        <v>3000</v>
      </c>
      <c r="K135" s="12"/>
    </row>
    <row r="136" spans="2:11" ht="18" customHeight="1" x14ac:dyDescent="0.25">
      <c r="B136" s="229">
        <v>1650</v>
      </c>
      <c r="C136" s="359" t="s">
        <v>337</v>
      </c>
      <c r="D136" s="360"/>
      <c r="E136" s="12"/>
      <c r="F136" s="12">
        <v>5250</v>
      </c>
      <c r="G136" s="369"/>
      <c r="H136" s="369"/>
      <c r="I136" s="12"/>
      <c r="J136" s="12"/>
      <c r="K136" s="12">
        <v>5250</v>
      </c>
    </row>
    <row r="137" spans="2:11" ht="18" customHeight="1" x14ac:dyDescent="0.25">
      <c r="B137" s="229">
        <v>3000</v>
      </c>
      <c r="C137" s="363" t="s">
        <v>34</v>
      </c>
      <c r="D137" s="363"/>
      <c r="E137" s="12">
        <v>5000</v>
      </c>
      <c r="F137" s="12"/>
      <c r="G137" s="369"/>
      <c r="H137" s="369"/>
      <c r="I137" s="12"/>
      <c r="J137" s="12">
        <v>5000</v>
      </c>
      <c r="K137" s="12"/>
    </row>
    <row r="138" spans="2:11" ht="18" customHeight="1" x14ac:dyDescent="0.25">
      <c r="B138" s="229">
        <v>4000</v>
      </c>
      <c r="C138" s="363" t="s">
        <v>35</v>
      </c>
      <c r="D138" s="363"/>
      <c r="E138" s="12">
        <v>20000</v>
      </c>
      <c r="F138" s="12"/>
      <c r="G138" s="367">
        <v>20000</v>
      </c>
      <c r="H138" s="368"/>
      <c r="I138" s="12"/>
      <c r="J138" s="12"/>
      <c r="K138" s="12"/>
    </row>
    <row r="139" spans="2:11" ht="18" customHeight="1" x14ac:dyDescent="0.25">
      <c r="B139" s="229">
        <v>4800</v>
      </c>
      <c r="C139" s="363" t="s">
        <v>338</v>
      </c>
      <c r="D139" s="363"/>
      <c r="E139" s="12">
        <v>6000</v>
      </c>
      <c r="F139" s="12"/>
      <c r="G139" s="367">
        <v>6000</v>
      </c>
      <c r="H139" s="368"/>
      <c r="I139" s="12"/>
      <c r="J139" s="12"/>
      <c r="K139" s="12"/>
    </row>
    <row r="140" spans="2:11" ht="18" customHeight="1" x14ac:dyDescent="0.25">
      <c r="B140" s="229">
        <v>7000</v>
      </c>
      <c r="C140" s="363" t="s">
        <v>339</v>
      </c>
      <c r="D140" s="363"/>
      <c r="E140" s="12">
        <v>55000</v>
      </c>
      <c r="F140" s="12"/>
      <c r="G140" s="367">
        <v>55000</v>
      </c>
      <c r="H140" s="368"/>
      <c r="I140" s="12"/>
      <c r="J140" s="12"/>
      <c r="K140" s="12"/>
    </row>
    <row r="141" spans="2:11" ht="18" customHeight="1" x14ac:dyDescent="0.25">
      <c r="B141" s="229">
        <v>8400</v>
      </c>
      <c r="C141" s="363" t="s">
        <v>190</v>
      </c>
      <c r="D141" s="363"/>
      <c r="E141" s="12"/>
      <c r="F141" s="12">
        <v>100000</v>
      </c>
      <c r="G141" s="361"/>
      <c r="H141" s="362"/>
      <c r="I141" s="12">
        <v>100000</v>
      </c>
      <c r="J141" s="12"/>
      <c r="K141" s="12"/>
    </row>
    <row r="142" spans="2:11" ht="18" customHeight="1" x14ac:dyDescent="0.25">
      <c r="B142" s="229">
        <v>9600</v>
      </c>
      <c r="C142" s="359" t="s">
        <v>68</v>
      </c>
      <c r="D142" s="360"/>
      <c r="E142" s="230"/>
      <c r="F142" s="230">
        <v>3500</v>
      </c>
      <c r="G142" s="361"/>
      <c r="H142" s="362"/>
      <c r="I142" s="230">
        <v>3500</v>
      </c>
      <c r="J142" s="230"/>
      <c r="K142" s="230"/>
    </row>
    <row r="143" spans="2:11" ht="18" customHeight="1" thickBot="1" x14ac:dyDescent="0.3">
      <c r="B143" s="229">
        <v>9900</v>
      </c>
      <c r="C143" s="363" t="s">
        <v>191</v>
      </c>
      <c r="D143" s="363"/>
      <c r="E143" s="231"/>
      <c r="F143" s="231"/>
      <c r="G143" s="364">
        <v>22500</v>
      </c>
      <c r="H143" s="364"/>
      <c r="I143" s="231"/>
      <c r="J143" s="231"/>
      <c r="K143" s="231"/>
    </row>
    <row r="144" spans="2:11" ht="18" customHeight="1" x14ac:dyDescent="0.3">
      <c r="B144" s="232"/>
      <c r="C144" s="11"/>
      <c r="D144" s="11"/>
      <c r="E144" s="233">
        <f>SUM(E126:E143)</f>
        <v>451000</v>
      </c>
      <c r="F144" s="233">
        <f>SUM(F126:F143)</f>
        <v>451000</v>
      </c>
      <c r="G144" s="365">
        <f>SUM(G138:H143)</f>
        <v>103500</v>
      </c>
      <c r="H144" s="366"/>
      <c r="I144" s="233">
        <f>SUM(I141:I143)</f>
        <v>103500</v>
      </c>
      <c r="J144" s="233">
        <f>SUM(J126:J143)</f>
        <v>346000</v>
      </c>
      <c r="K144" s="233">
        <f>SUM(K126:K143)</f>
        <v>346000</v>
      </c>
    </row>
    <row r="146" spans="1:10" x14ac:dyDescent="0.25">
      <c r="A146" s="1" t="s">
        <v>6</v>
      </c>
      <c r="B146" s="17" t="s">
        <v>192</v>
      </c>
    </row>
    <row r="147" spans="1:10" ht="18" customHeight="1" x14ac:dyDescent="0.25">
      <c r="B147" s="1" t="s">
        <v>193</v>
      </c>
      <c r="E147" s="234">
        <v>148250</v>
      </c>
    </row>
    <row r="148" spans="1:10" ht="18" customHeight="1" x14ac:dyDescent="0.25">
      <c r="B148" s="1" t="s">
        <v>191</v>
      </c>
      <c r="E148" s="234">
        <v>22500</v>
      </c>
      <c r="F148" s="235" t="s">
        <v>302</v>
      </c>
    </row>
    <row r="149" spans="1:10" ht="18" customHeight="1" x14ac:dyDescent="0.25">
      <c r="B149" s="1" t="s">
        <v>14</v>
      </c>
      <c r="E149" s="236">
        <v>24000</v>
      </c>
      <c r="F149" s="235" t="s">
        <v>308</v>
      </c>
    </row>
    <row r="150" spans="1:10" ht="18" customHeight="1" x14ac:dyDescent="0.25">
      <c r="B150" s="1" t="s">
        <v>340</v>
      </c>
      <c r="E150" s="234">
        <v>146750</v>
      </c>
    </row>
    <row r="151" spans="1:10" ht="18" customHeight="1" x14ac:dyDescent="0.25"/>
    <row r="152" spans="1:10" x14ac:dyDescent="0.25">
      <c r="A152" s="1" t="s">
        <v>4</v>
      </c>
      <c r="B152" s="1" t="s">
        <v>341</v>
      </c>
    </row>
    <row r="153" spans="1:10" ht="15.6" customHeight="1" x14ac:dyDescent="0.25">
      <c r="B153" s="355" t="s">
        <v>342</v>
      </c>
      <c r="C153" s="356"/>
      <c r="D153" s="356"/>
      <c r="E153" s="356"/>
      <c r="F153" s="356"/>
      <c r="G153" s="356"/>
      <c r="H153" s="356"/>
      <c r="I153" s="356"/>
      <c r="J153" s="83" t="s">
        <v>118</v>
      </c>
    </row>
    <row r="154" spans="1:10" ht="31.2" x14ac:dyDescent="0.25">
      <c r="B154" s="84" t="s">
        <v>113</v>
      </c>
      <c r="C154" s="84" t="s">
        <v>130</v>
      </c>
      <c r="D154" s="84" t="s">
        <v>146</v>
      </c>
      <c r="E154" s="357" t="s">
        <v>0</v>
      </c>
      <c r="F154" s="357"/>
      <c r="G154" s="357"/>
      <c r="H154" s="357"/>
      <c r="I154" s="84" t="s">
        <v>1</v>
      </c>
      <c r="J154" s="84" t="s">
        <v>2</v>
      </c>
    </row>
    <row r="155" spans="1:10" ht="18" customHeight="1" x14ac:dyDescent="0.25">
      <c r="B155" s="85">
        <v>44896</v>
      </c>
      <c r="C155" s="86"/>
      <c r="D155" s="86"/>
      <c r="E155" s="274" t="s">
        <v>114</v>
      </c>
      <c r="F155" s="274"/>
      <c r="G155" s="274"/>
      <c r="H155" s="274"/>
      <c r="I155" s="87"/>
      <c r="J155" s="87">
        <v>148250</v>
      </c>
    </row>
    <row r="156" spans="1:10" ht="18" customHeight="1" x14ac:dyDescent="0.25">
      <c r="B156" s="85">
        <v>44926</v>
      </c>
      <c r="C156" s="86"/>
      <c r="D156" s="86"/>
      <c r="E156" s="67" t="s">
        <v>191</v>
      </c>
      <c r="F156" s="68"/>
      <c r="G156" s="68"/>
      <c r="H156" s="69"/>
      <c r="I156" s="87"/>
      <c r="J156" s="87">
        <v>22500</v>
      </c>
    </row>
    <row r="157" spans="1:10" ht="18" customHeight="1" x14ac:dyDescent="0.25">
      <c r="B157" s="85">
        <v>44926</v>
      </c>
      <c r="C157" s="86"/>
      <c r="D157" s="86"/>
      <c r="E157" s="67" t="s">
        <v>14</v>
      </c>
      <c r="F157" s="68"/>
      <c r="G157" s="68"/>
      <c r="H157" s="69"/>
      <c r="I157" s="87">
        <v>24000</v>
      </c>
      <c r="J157" s="87"/>
    </row>
    <row r="158" spans="1:10" ht="18" customHeight="1" x14ac:dyDescent="0.25">
      <c r="B158" s="85">
        <v>44926</v>
      </c>
      <c r="C158" s="86"/>
      <c r="D158" s="86"/>
      <c r="E158" s="67" t="s">
        <v>166</v>
      </c>
      <c r="F158" s="68"/>
      <c r="G158" s="68"/>
      <c r="H158" s="69"/>
      <c r="I158" s="87">
        <v>146750</v>
      </c>
      <c r="J158" s="87"/>
    </row>
    <row r="159" spans="1:10" ht="18" customHeight="1" x14ac:dyDescent="0.25">
      <c r="B159" s="85"/>
      <c r="C159" s="86"/>
      <c r="D159" s="86"/>
      <c r="E159" s="237" t="s">
        <v>109</v>
      </c>
      <c r="F159" s="238"/>
      <c r="G159" s="238"/>
      <c r="H159" s="239"/>
      <c r="I159" s="88">
        <f>SUM(I157:I158)</f>
        <v>170750</v>
      </c>
      <c r="J159" s="88">
        <f>SUM(J155:J158)</f>
        <v>170750</v>
      </c>
    </row>
    <row r="160" spans="1:10" ht="15.6" x14ac:dyDescent="0.25">
      <c r="B160" s="78"/>
      <c r="C160" s="79"/>
      <c r="D160" s="79"/>
      <c r="E160" s="240"/>
      <c r="F160" s="240"/>
      <c r="G160" s="240"/>
      <c r="H160" s="240"/>
      <c r="I160" s="241"/>
      <c r="J160" s="241"/>
    </row>
    <row r="161" spans="2:10" ht="15" customHeight="1" x14ac:dyDescent="0.25">
      <c r="B161" s="355" t="s">
        <v>343</v>
      </c>
      <c r="C161" s="356"/>
      <c r="D161" s="356"/>
      <c r="E161" s="356"/>
      <c r="F161" s="356"/>
      <c r="G161" s="356"/>
      <c r="H161" s="356"/>
      <c r="I161" s="356"/>
      <c r="J161" s="83" t="s">
        <v>118</v>
      </c>
    </row>
    <row r="162" spans="2:10" ht="31.2" x14ac:dyDescent="0.25">
      <c r="B162" s="84" t="s">
        <v>113</v>
      </c>
      <c r="C162" s="84" t="s">
        <v>130</v>
      </c>
      <c r="D162" s="84" t="s">
        <v>146</v>
      </c>
      <c r="E162" s="357" t="s">
        <v>0</v>
      </c>
      <c r="F162" s="357"/>
      <c r="G162" s="357"/>
      <c r="H162" s="357"/>
      <c r="I162" s="84" t="s">
        <v>1</v>
      </c>
      <c r="J162" s="84" t="s">
        <v>2</v>
      </c>
    </row>
    <row r="163" spans="2:10" ht="18" customHeight="1" x14ac:dyDescent="0.25">
      <c r="B163" s="85">
        <v>44918</v>
      </c>
      <c r="C163" s="86"/>
      <c r="D163" s="86"/>
      <c r="E163" s="274" t="s">
        <v>112</v>
      </c>
      <c r="F163" s="274"/>
      <c r="G163" s="274"/>
      <c r="H163" s="274"/>
      <c r="I163" s="87">
        <v>24000</v>
      </c>
      <c r="J163" s="87"/>
    </row>
    <row r="164" spans="2:10" ht="18" customHeight="1" x14ac:dyDescent="0.25">
      <c r="B164" s="85">
        <v>44926</v>
      </c>
      <c r="C164" s="86"/>
      <c r="D164" s="86"/>
      <c r="E164" s="338" t="s">
        <v>344</v>
      </c>
      <c r="F164" s="339"/>
      <c r="G164" s="339"/>
      <c r="H164" s="340"/>
      <c r="I164" s="87"/>
      <c r="J164" s="87">
        <v>24000</v>
      </c>
    </row>
    <row r="165" spans="2:10" s="2" customFormat="1" ht="18" customHeight="1" x14ac:dyDescent="0.3">
      <c r="B165" s="242"/>
      <c r="C165" s="243"/>
      <c r="D165" s="243"/>
      <c r="E165" s="237" t="s">
        <v>109</v>
      </c>
      <c r="F165" s="238"/>
      <c r="G165" s="238"/>
      <c r="H165" s="239"/>
      <c r="I165" s="88">
        <v>24000</v>
      </c>
      <c r="J165" s="88">
        <v>24000</v>
      </c>
    </row>
    <row r="166" spans="2:10" ht="15.6" x14ac:dyDescent="0.25">
      <c r="B166" s="78"/>
      <c r="C166" s="79"/>
      <c r="D166" s="79"/>
      <c r="E166" s="240"/>
      <c r="F166" s="240"/>
      <c r="G166" s="240"/>
      <c r="H166" s="240"/>
      <c r="I166" s="241"/>
      <c r="J166" s="241"/>
    </row>
    <row r="167" spans="2:10" ht="15" customHeight="1" x14ac:dyDescent="0.25">
      <c r="B167" s="355" t="s">
        <v>345</v>
      </c>
      <c r="C167" s="356"/>
      <c r="D167" s="356"/>
      <c r="E167" s="356"/>
      <c r="F167" s="356"/>
      <c r="G167" s="356"/>
      <c r="H167" s="356"/>
      <c r="I167" s="356"/>
      <c r="J167" s="83" t="s">
        <v>117</v>
      </c>
    </row>
    <row r="168" spans="2:10" ht="31.2" x14ac:dyDescent="0.25">
      <c r="B168" s="84" t="s">
        <v>113</v>
      </c>
      <c r="C168" s="84" t="s">
        <v>130</v>
      </c>
      <c r="D168" s="84" t="s">
        <v>146</v>
      </c>
      <c r="E168" s="357" t="s">
        <v>0</v>
      </c>
      <c r="F168" s="357"/>
      <c r="G168" s="357"/>
      <c r="H168" s="357"/>
      <c r="I168" s="84" t="s">
        <v>1</v>
      </c>
      <c r="J168" s="84" t="s">
        <v>2</v>
      </c>
    </row>
    <row r="169" spans="2:10" ht="18" customHeight="1" x14ac:dyDescent="0.25">
      <c r="B169" s="85">
        <v>44926</v>
      </c>
      <c r="C169" s="86"/>
      <c r="D169" s="86"/>
      <c r="E169" s="274" t="s">
        <v>346</v>
      </c>
      <c r="F169" s="274"/>
      <c r="G169" s="274"/>
      <c r="H169" s="274"/>
      <c r="I169" s="87">
        <v>3000</v>
      </c>
      <c r="J169" s="87"/>
    </row>
    <row r="170" spans="2:10" ht="18" customHeight="1" x14ac:dyDescent="0.25">
      <c r="B170" s="85">
        <v>44926</v>
      </c>
      <c r="C170" s="86"/>
      <c r="D170" s="86"/>
      <c r="E170" s="67" t="s">
        <v>166</v>
      </c>
      <c r="F170" s="68"/>
      <c r="G170" s="68"/>
      <c r="H170" s="69"/>
      <c r="I170" s="87"/>
      <c r="J170" s="87">
        <v>3000</v>
      </c>
    </row>
    <row r="171" spans="2:10" s="2" customFormat="1" ht="18" customHeight="1" x14ac:dyDescent="0.3">
      <c r="B171" s="242"/>
      <c r="C171" s="243"/>
      <c r="D171" s="243"/>
      <c r="E171" s="237" t="s">
        <v>109</v>
      </c>
      <c r="F171" s="238"/>
      <c r="G171" s="238"/>
      <c r="H171" s="239"/>
      <c r="I171" s="88">
        <v>3000</v>
      </c>
      <c r="J171" s="88">
        <v>3000</v>
      </c>
    </row>
    <row r="172" spans="2:10" ht="15.6" x14ac:dyDescent="0.25">
      <c r="B172" s="78"/>
      <c r="C172" s="79"/>
      <c r="D172" s="79"/>
      <c r="E172" s="240"/>
      <c r="F172" s="240"/>
      <c r="G172" s="240"/>
      <c r="H172" s="240"/>
      <c r="I172" s="241"/>
      <c r="J172" s="241"/>
    </row>
    <row r="173" spans="2:10" ht="15" customHeight="1" x14ac:dyDescent="0.25">
      <c r="B173" s="355" t="s">
        <v>347</v>
      </c>
      <c r="C173" s="356"/>
      <c r="D173" s="356"/>
      <c r="E173" s="356"/>
      <c r="F173" s="356"/>
      <c r="G173" s="356"/>
      <c r="H173" s="356"/>
      <c r="I173" s="356"/>
      <c r="J173" s="83" t="s">
        <v>117</v>
      </c>
    </row>
    <row r="174" spans="2:10" ht="31.2" x14ac:dyDescent="0.25">
      <c r="B174" s="84" t="s">
        <v>113</v>
      </c>
      <c r="C174" s="84" t="s">
        <v>130</v>
      </c>
      <c r="D174" s="84" t="s">
        <v>146</v>
      </c>
      <c r="E174" s="357" t="s">
        <v>0</v>
      </c>
      <c r="F174" s="357"/>
      <c r="G174" s="357"/>
      <c r="H174" s="357"/>
      <c r="I174" s="84" t="s">
        <v>1</v>
      </c>
      <c r="J174" s="84" t="s">
        <v>2</v>
      </c>
    </row>
    <row r="175" spans="2:10" ht="18" customHeight="1" x14ac:dyDescent="0.25">
      <c r="B175" s="85">
        <v>44926</v>
      </c>
      <c r="C175" s="86"/>
      <c r="D175" s="86"/>
      <c r="E175" s="274" t="s">
        <v>346</v>
      </c>
      <c r="F175" s="274"/>
      <c r="G175" s="274"/>
      <c r="H175" s="274"/>
      <c r="I175" s="87"/>
      <c r="J175" s="87">
        <v>5250</v>
      </c>
    </row>
    <row r="176" spans="2:10" ht="18" customHeight="1" x14ac:dyDescent="0.25">
      <c r="B176" s="85">
        <v>44926</v>
      </c>
      <c r="C176" s="86"/>
      <c r="D176" s="86"/>
      <c r="E176" s="67" t="s">
        <v>166</v>
      </c>
      <c r="F176" s="68"/>
      <c r="G176" s="68"/>
      <c r="H176" s="69"/>
      <c r="I176" s="87">
        <v>5250</v>
      </c>
      <c r="J176" s="87"/>
    </row>
    <row r="177" spans="1:11" s="2" customFormat="1" ht="18" customHeight="1" x14ac:dyDescent="0.3">
      <c r="B177" s="242"/>
      <c r="C177" s="243"/>
      <c r="D177" s="243"/>
      <c r="E177" s="237" t="s">
        <v>109</v>
      </c>
      <c r="F177" s="238"/>
      <c r="G177" s="238"/>
      <c r="H177" s="239"/>
      <c r="I177" s="88">
        <v>5250</v>
      </c>
      <c r="J177" s="88">
        <v>5250</v>
      </c>
    </row>
    <row r="178" spans="1:11" s="2" customFormat="1" ht="18" customHeight="1" x14ac:dyDescent="0.3">
      <c r="B178" s="244"/>
      <c r="C178" s="245"/>
      <c r="D178" s="245"/>
      <c r="E178" s="240"/>
      <c r="F178" s="240"/>
      <c r="G178" s="240"/>
      <c r="H178" s="240"/>
      <c r="I178" s="241"/>
      <c r="J178" s="241"/>
    </row>
    <row r="179" spans="1:11" ht="15" customHeight="1" x14ac:dyDescent="0.25">
      <c r="B179" s="355" t="s">
        <v>348</v>
      </c>
      <c r="C179" s="356"/>
      <c r="D179" s="356"/>
      <c r="E179" s="356"/>
      <c r="F179" s="356"/>
      <c r="G179" s="356"/>
      <c r="H179" s="356"/>
      <c r="I179" s="356"/>
      <c r="J179" s="83" t="s">
        <v>117</v>
      </c>
    </row>
    <row r="180" spans="1:11" ht="31.2" x14ac:dyDescent="0.25">
      <c r="B180" s="84" t="s">
        <v>113</v>
      </c>
      <c r="C180" s="84" t="s">
        <v>130</v>
      </c>
      <c r="D180" s="84" t="s">
        <v>146</v>
      </c>
      <c r="E180" s="357" t="s">
        <v>0</v>
      </c>
      <c r="F180" s="357"/>
      <c r="G180" s="357"/>
      <c r="H180" s="357"/>
      <c r="I180" s="84" t="s">
        <v>1</v>
      </c>
      <c r="J180" s="84" t="s">
        <v>2</v>
      </c>
    </row>
    <row r="181" spans="1:11" ht="18" customHeight="1" x14ac:dyDescent="0.25">
      <c r="B181" s="85">
        <v>44926</v>
      </c>
      <c r="C181" s="86"/>
      <c r="D181" s="86"/>
      <c r="E181" s="274" t="s">
        <v>346</v>
      </c>
      <c r="F181" s="274"/>
      <c r="G181" s="274"/>
      <c r="H181" s="274"/>
      <c r="I181" s="87">
        <v>5000</v>
      </c>
      <c r="J181" s="87"/>
    </row>
    <row r="182" spans="1:11" ht="18" customHeight="1" x14ac:dyDescent="0.25">
      <c r="B182" s="85">
        <v>44926</v>
      </c>
      <c r="C182" s="86"/>
      <c r="D182" s="86"/>
      <c r="E182" s="67" t="s">
        <v>166</v>
      </c>
      <c r="F182" s="68"/>
      <c r="G182" s="68"/>
      <c r="H182" s="69"/>
      <c r="I182" s="87"/>
      <c r="J182" s="87">
        <v>5000</v>
      </c>
    </row>
    <row r="183" spans="1:11" s="2" customFormat="1" ht="18" customHeight="1" x14ac:dyDescent="0.3">
      <c r="B183" s="242"/>
      <c r="C183" s="243"/>
      <c r="D183" s="243"/>
      <c r="E183" s="237" t="s">
        <v>109</v>
      </c>
      <c r="F183" s="238"/>
      <c r="G183" s="238"/>
      <c r="H183" s="239"/>
      <c r="I183" s="88">
        <v>5000</v>
      </c>
      <c r="J183" s="88">
        <v>5000</v>
      </c>
    </row>
    <row r="184" spans="1:11" x14ac:dyDescent="0.25">
      <c r="B184" s="78"/>
      <c r="C184" s="79"/>
      <c r="D184" s="79"/>
      <c r="E184" s="80"/>
      <c r="F184" s="80"/>
      <c r="G184" s="80"/>
      <c r="H184" s="80"/>
      <c r="I184" s="246"/>
      <c r="J184" s="246"/>
    </row>
    <row r="185" spans="1:11" x14ac:dyDescent="0.25">
      <c r="B185" s="78"/>
      <c r="C185" s="79"/>
      <c r="D185" s="79"/>
      <c r="E185" s="80"/>
      <c r="F185" s="80"/>
      <c r="G185" s="80"/>
      <c r="H185" s="80"/>
      <c r="I185" s="246"/>
      <c r="J185" s="246"/>
    </row>
    <row r="186" spans="1:11" ht="15.6" x14ac:dyDescent="0.25">
      <c r="B186" s="16" t="s">
        <v>349</v>
      </c>
    </row>
    <row r="187" spans="1:11" x14ac:dyDescent="0.25">
      <c r="A187" s="1" t="s">
        <v>3</v>
      </c>
      <c r="B187" s="17" t="s">
        <v>350</v>
      </c>
    </row>
    <row r="188" spans="1:11" ht="10.95" customHeight="1" x14ac:dyDescent="0.25">
      <c r="A188" s="45"/>
      <c r="B188" s="45"/>
      <c r="C188" s="45"/>
      <c r="D188" s="45"/>
      <c r="E188" s="45"/>
      <c r="F188" s="45"/>
      <c r="G188" s="45"/>
      <c r="H188" s="45"/>
      <c r="I188" s="45"/>
      <c r="J188" s="45"/>
      <c r="K188" s="45"/>
    </row>
    <row r="189" spans="1:11" ht="15.6" x14ac:dyDescent="0.25">
      <c r="A189" s="19"/>
      <c r="B189" s="20" t="s">
        <v>156</v>
      </c>
      <c r="C189" s="19"/>
      <c r="D189" s="19"/>
      <c r="E189" s="19"/>
      <c r="F189" s="19"/>
      <c r="G189" s="19"/>
      <c r="H189" s="19"/>
      <c r="I189" s="19"/>
      <c r="J189" s="19"/>
      <c r="K189" s="19"/>
    </row>
    <row r="190" spans="1:11" ht="10.95" customHeight="1" x14ac:dyDescent="0.25">
      <c r="A190" s="45"/>
      <c r="B190" s="45"/>
      <c r="C190" s="45"/>
      <c r="D190" s="45"/>
      <c r="E190" s="45"/>
      <c r="F190" s="45"/>
      <c r="G190" s="45"/>
      <c r="H190" s="45"/>
      <c r="I190" s="45"/>
      <c r="J190" s="45"/>
      <c r="K190" s="45"/>
    </row>
    <row r="191" spans="1:11" x14ac:dyDescent="0.25">
      <c r="A191" s="19"/>
      <c r="B191" s="21" t="s">
        <v>130</v>
      </c>
      <c r="C191" s="23">
        <v>90</v>
      </c>
      <c r="D191" s="19"/>
      <c r="E191" s="21" t="s">
        <v>131</v>
      </c>
      <c r="F191" s="24" t="s">
        <v>179</v>
      </c>
      <c r="G191" s="19"/>
      <c r="H191" s="331" t="s">
        <v>132</v>
      </c>
      <c r="I191" s="332"/>
      <c r="J191" s="26" t="s">
        <v>175</v>
      </c>
      <c r="K191" s="19"/>
    </row>
    <row r="192" spans="1:11" ht="10.95" customHeight="1" x14ac:dyDescent="0.25">
      <c r="A192" s="45"/>
      <c r="B192" s="45"/>
      <c r="C192" s="45"/>
      <c r="D192" s="45"/>
      <c r="E192" s="45"/>
      <c r="F192" s="45"/>
      <c r="G192" s="45"/>
      <c r="H192" s="45"/>
      <c r="I192" s="45"/>
      <c r="J192" s="45"/>
      <c r="K192" s="45"/>
    </row>
    <row r="193" spans="1:11" ht="15.6" x14ac:dyDescent="0.3">
      <c r="A193" s="45"/>
      <c r="B193" s="49" t="s">
        <v>139</v>
      </c>
      <c r="C193" s="45"/>
      <c r="D193" s="45"/>
      <c r="E193" s="45"/>
      <c r="F193" s="45"/>
      <c r="G193" s="45"/>
      <c r="H193" s="45"/>
      <c r="I193" s="45"/>
      <c r="J193" s="45"/>
      <c r="K193" s="45"/>
    </row>
    <row r="194" spans="1:11" ht="10.95" customHeight="1" x14ac:dyDescent="0.25">
      <c r="A194" s="45"/>
      <c r="B194" s="45"/>
      <c r="C194" s="45"/>
      <c r="D194" s="45"/>
      <c r="E194" s="45"/>
      <c r="F194" s="45"/>
      <c r="G194" s="45"/>
      <c r="H194" s="45"/>
      <c r="I194" s="45"/>
      <c r="J194" s="45"/>
      <c r="K194" s="45"/>
    </row>
    <row r="195" spans="1:11" ht="30" x14ac:dyDescent="0.25">
      <c r="A195" s="18"/>
      <c r="B195" s="53" t="s">
        <v>113</v>
      </c>
      <c r="C195" s="54" t="s">
        <v>116</v>
      </c>
      <c r="D195" s="54" t="s">
        <v>157</v>
      </c>
      <c r="E195" s="358" t="s">
        <v>0</v>
      </c>
      <c r="F195" s="336"/>
      <c r="G195" s="336"/>
      <c r="H195" s="337"/>
      <c r="I195" s="33" t="s">
        <v>1</v>
      </c>
      <c r="J195" s="34" t="s">
        <v>2</v>
      </c>
      <c r="K195" s="45"/>
    </row>
    <row r="196" spans="1:11" ht="18" customHeight="1" x14ac:dyDescent="0.25">
      <c r="A196" s="19"/>
      <c r="B196" s="57">
        <v>44742</v>
      </c>
      <c r="C196" s="28" t="s">
        <v>120</v>
      </c>
      <c r="D196" s="59"/>
      <c r="E196" s="334" t="s">
        <v>351</v>
      </c>
      <c r="F196" s="334"/>
      <c r="G196" s="334"/>
      <c r="H196" s="334"/>
      <c r="I196" s="101">
        <f>SUM(J197:J199)</f>
        <v>52.32</v>
      </c>
      <c r="J196" s="36"/>
      <c r="K196" s="19"/>
    </row>
    <row r="197" spans="1:11" ht="18" customHeight="1" x14ac:dyDescent="0.25">
      <c r="A197" s="19"/>
      <c r="B197" s="57">
        <v>44742</v>
      </c>
      <c r="C197" s="22">
        <v>3000</v>
      </c>
      <c r="D197" s="55">
        <v>30001</v>
      </c>
      <c r="E197" s="334" t="s">
        <v>352</v>
      </c>
      <c r="F197" s="334"/>
      <c r="G197" s="334"/>
      <c r="H197" s="334"/>
      <c r="I197" s="101"/>
      <c r="J197" s="35">
        <v>30</v>
      </c>
      <c r="K197" s="19"/>
    </row>
    <row r="198" spans="1:11" ht="18" customHeight="1" x14ac:dyDescent="0.25">
      <c r="A198" s="19"/>
      <c r="B198" s="57">
        <v>44742</v>
      </c>
      <c r="C198" s="22">
        <v>3000</v>
      </c>
      <c r="D198" s="55">
        <v>30002</v>
      </c>
      <c r="E198" s="334" t="s">
        <v>353</v>
      </c>
      <c r="F198" s="334"/>
      <c r="G198" s="334"/>
      <c r="H198" s="334"/>
      <c r="I198" s="101"/>
      <c r="J198" s="35">
        <v>18</v>
      </c>
      <c r="K198" s="19"/>
    </row>
    <row r="199" spans="1:11" ht="18" customHeight="1" x14ac:dyDescent="0.25">
      <c r="A199" s="19"/>
      <c r="B199" s="57">
        <v>44742</v>
      </c>
      <c r="C199" s="22">
        <v>1665</v>
      </c>
      <c r="D199" s="55"/>
      <c r="E199" s="334" t="s">
        <v>351</v>
      </c>
      <c r="F199" s="334"/>
      <c r="G199" s="334"/>
      <c r="H199" s="334"/>
      <c r="I199" s="101"/>
      <c r="J199" s="35">
        <v>4.32</v>
      </c>
      <c r="K199" s="19"/>
    </row>
    <row r="200" spans="1:11" ht="10.95" customHeight="1" x14ac:dyDescent="0.25">
      <c r="A200" s="45"/>
      <c r="B200" s="45"/>
      <c r="C200" s="45"/>
      <c r="D200" s="45"/>
      <c r="E200" s="45"/>
      <c r="F200" s="45"/>
      <c r="G200" s="45"/>
      <c r="H200" s="45"/>
      <c r="I200" s="45"/>
      <c r="J200" s="45"/>
      <c r="K200" s="45"/>
    </row>
    <row r="202" spans="1:11" x14ac:dyDescent="0.25">
      <c r="A202" s="1" t="s">
        <v>6</v>
      </c>
      <c r="B202" s="17" t="s">
        <v>354</v>
      </c>
    </row>
    <row r="203" spans="1:11" ht="15.6" x14ac:dyDescent="0.25">
      <c r="B203" s="344" t="s">
        <v>162</v>
      </c>
      <c r="C203" s="345"/>
      <c r="D203" s="345"/>
      <c r="E203" s="345"/>
      <c r="F203" s="345"/>
      <c r="G203" s="345"/>
      <c r="H203" s="345"/>
      <c r="I203" s="345"/>
      <c r="J203" s="345"/>
      <c r="K203" s="37" t="s">
        <v>163</v>
      </c>
    </row>
    <row r="204" spans="1:11" ht="30" x14ac:dyDescent="0.25">
      <c r="B204" s="65" t="s">
        <v>113</v>
      </c>
      <c r="C204" s="38" t="s">
        <v>130</v>
      </c>
      <c r="D204" s="39" t="s">
        <v>146</v>
      </c>
      <c r="E204" s="38" t="s">
        <v>116</v>
      </c>
      <c r="F204" s="38" t="s">
        <v>178</v>
      </c>
      <c r="G204" s="335" t="s">
        <v>0</v>
      </c>
      <c r="H204" s="336"/>
      <c r="I204" s="337"/>
      <c r="J204" s="39" t="s">
        <v>1</v>
      </c>
      <c r="K204" s="38" t="s">
        <v>2</v>
      </c>
    </row>
    <row r="205" spans="1:11" ht="18" customHeight="1" x14ac:dyDescent="0.25">
      <c r="B205" s="85">
        <v>44742</v>
      </c>
      <c r="C205" s="247">
        <v>90</v>
      </c>
      <c r="D205" s="42" t="s">
        <v>175</v>
      </c>
      <c r="E205" s="28" t="s">
        <v>120</v>
      </c>
      <c r="F205" s="59"/>
      <c r="G205" s="99" t="s">
        <v>351</v>
      </c>
      <c r="H205" s="99"/>
      <c r="I205" s="99"/>
      <c r="J205" s="101">
        <f>SUM(K206:K208)</f>
        <v>52.32</v>
      </c>
      <c r="K205" s="36"/>
    </row>
    <row r="206" spans="1:11" ht="18" customHeight="1" x14ac:dyDescent="0.25">
      <c r="B206" s="85">
        <v>44742</v>
      </c>
      <c r="C206" s="247">
        <v>90</v>
      </c>
      <c r="D206" s="42" t="str">
        <f>D205</f>
        <v>2022-044</v>
      </c>
      <c r="E206" s="22">
        <v>3000</v>
      </c>
      <c r="F206" s="55">
        <v>30001</v>
      </c>
      <c r="G206" s="349" t="s">
        <v>352</v>
      </c>
      <c r="H206" s="350"/>
      <c r="I206" s="351"/>
      <c r="J206" s="101"/>
      <c r="K206" s="35">
        <v>30</v>
      </c>
    </row>
    <row r="207" spans="1:11" ht="18" customHeight="1" x14ac:dyDescent="0.25">
      <c r="B207" s="85">
        <v>44742</v>
      </c>
      <c r="C207" s="247">
        <v>90</v>
      </c>
      <c r="D207" s="42" t="str">
        <f t="shared" ref="D207:D208" si="1">D206</f>
        <v>2022-044</v>
      </c>
      <c r="E207" s="22">
        <v>3000</v>
      </c>
      <c r="F207" s="55">
        <v>30002</v>
      </c>
      <c r="G207" s="349" t="s">
        <v>353</v>
      </c>
      <c r="H207" s="350"/>
      <c r="I207" s="351"/>
      <c r="J207" s="101"/>
      <c r="K207" s="35">
        <v>18</v>
      </c>
    </row>
    <row r="208" spans="1:11" ht="18" customHeight="1" x14ac:dyDescent="0.25">
      <c r="B208" s="85">
        <v>44742</v>
      </c>
      <c r="C208" s="247">
        <v>90</v>
      </c>
      <c r="D208" s="42" t="str">
        <f t="shared" si="1"/>
        <v>2022-044</v>
      </c>
      <c r="E208" s="22">
        <v>1665</v>
      </c>
      <c r="F208" s="55"/>
      <c r="G208" s="99" t="s">
        <v>351</v>
      </c>
      <c r="H208" s="99"/>
      <c r="I208" s="99"/>
      <c r="J208" s="101"/>
      <c r="K208" s="35">
        <v>4.32</v>
      </c>
    </row>
    <row r="211" spans="1:11" ht="15.6" x14ac:dyDescent="0.25">
      <c r="B211" s="16" t="s">
        <v>355</v>
      </c>
    </row>
    <row r="212" spans="1:11" x14ac:dyDescent="0.25">
      <c r="A212" s="1" t="s">
        <v>3</v>
      </c>
      <c r="B212" s="17" t="s">
        <v>356</v>
      </c>
    </row>
    <row r="213" spans="1:11" ht="10.95" customHeight="1" x14ac:dyDescent="0.25">
      <c r="A213" s="19"/>
      <c r="B213" s="19"/>
      <c r="C213" s="19"/>
      <c r="D213" s="19"/>
      <c r="E213" s="19"/>
      <c r="F213" s="19"/>
      <c r="G213" s="19"/>
      <c r="H213" s="19"/>
      <c r="I213" s="19"/>
      <c r="J213" s="19"/>
      <c r="K213" s="19"/>
    </row>
    <row r="214" spans="1:11" ht="15.6" x14ac:dyDescent="0.25">
      <c r="A214" s="19"/>
      <c r="B214" s="20" t="s">
        <v>128</v>
      </c>
      <c r="C214" s="19"/>
      <c r="D214" s="19"/>
      <c r="E214" s="19"/>
      <c r="F214" s="19"/>
      <c r="G214" s="19"/>
      <c r="H214" s="19"/>
      <c r="I214" s="19"/>
      <c r="J214" s="19"/>
      <c r="K214" s="19"/>
    </row>
    <row r="215" spans="1:11" ht="10.95" customHeight="1" x14ac:dyDescent="0.25">
      <c r="A215" s="19"/>
      <c r="B215" s="19"/>
      <c r="C215" s="19"/>
      <c r="D215" s="19"/>
      <c r="E215" s="19"/>
      <c r="F215" s="19"/>
      <c r="G215" s="19"/>
      <c r="H215" s="19"/>
      <c r="I215" s="19"/>
      <c r="J215" s="19"/>
      <c r="K215" s="19"/>
    </row>
    <row r="216" spans="1:11" x14ac:dyDescent="0.25">
      <c r="A216" s="19"/>
      <c r="B216" s="21" t="s">
        <v>129</v>
      </c>
      <c r="C216" s="22">
        <v>14010</v>
      </c>
      <c r="D216" s="352" t="s">
        <v>357</v>
      </c>
      <c r="E216" s="352"/>
      <c r="F216" s="19"/>
      <c r="G216" s="19"/>
      <c r="H216" s="19"/>
      <c r="I216" s="19"/>
      <c r="J216" s="19"/>
      <c r="K216" s="19"/>
    </row>
    <row r="217" spans="1:11" ht="10.95" customHeight="1" x14ac:dyDescent="0.25">
      <c r="A217" s="19"/>
      <c r="B217" s="19"/>
      <c r="C217" s="19"/>
      <c r="D217" s="19"/>
      <c r="E217" s="19"/>
      <c r="F217" s="19"/>
      <c r="G217" s="19"/>
      <c r="H217" s="19"/>
      <c r="I217" s="19"/>
      <c r="J217" s="19"/>
      <c r="K217" s="19"/>
    </row>
    <row r="218" spans="1:11" ht="15" customHeight="1" x14ac:dyDescent="0.25">
      <c r="A218" s="19"/>
      <c r="B218" s="21" t="s">
        <v>130</v>
      </c>
      <c r="C218" s="23">
        <v>50</v>
      </c>
      <c r="D218" s="19"/>
      <c r="E218" s="21" t="s">
        <v>131</v>
      </c>
      <c r="F218" s="24" t="s">
        <v>169</v>
      </c>
      <c r="G218" s="19"/>
      <c r="H218" s="353" t="s">
        <v>132</v>
      </c>
      <c r="I218" s="354"/>
      <c r="J218" s="26" t="s">
        <v>358</v>
      </c>
      <c r="K218" s="19"/>
    </row>
    <row r="219" spans="1:11" ht="15" customHeight="1" x14ac:dyDescent="0.25">
      <c r="A219" s="19"/>
      <c r="B219" s="21" t="s">
        <v>0</v>
      </c>
      <c r="C219" s="27">
        <v>44743</v>
      </c>
      <c r="D219" s="19"/>
      <c r="E219" s="71" t="s">
        <v>133</v>
      </c>
      <c r="F219" s="28" t="s">
        <v>134</v>
      </c>
      <c r="G219" s="19"/>
      <c r="H219" s="353" t="s">
        <v>135</v>
      </c>
      <c r="I219" s="354"/>
      <c r="J219" s="29">
        <v>44743</v>
      </c>
      <c r="K219" s="19"/>
    </row>
    <row r="220" spans="1:11" x14ac:dyDescent="0.25">
      <c r="A220" s="19"/>
      <c r="B220" s="21" t="s">
        <v>136</v>
      </c>
      <c r="C220" s="29">
        <v>44757</v>
      </c>
      <c r="D220" s="19"/>
      <c r="E220" s="21" t="s">
        <v>137</v>
      </c>
      <c r="F220" s="30" t="s">
        <v>110</v>
      </c>
      <c r="G220" s="19"/>
      <c r="H220" s="353" t="s">
        <v>138</v>
      </c>
      <c r="I220" s="354"/>
      <c r="J220" s="30">
        <v>847</v>
      </c>
      <c r="K220" s="19" t="s">
        <v>117</v>
      </c>
    </row>
    <row r="221" spans="1:11" ht="10.95" customHeight="1" x14ac:dyDescent="0.25">
      <c r="A221" s="19"/>
      <c r="B221" s="19"/>
      <c r="C221" s="19"/>
      <c r="D221" s="19"/>
      <c r="E221" s="19"/>
      <c r="F221" s="19"/>
      <c r="G221" s="19"/>
      <c r="H221" s="19"/>
      <c r="I221" s="19"/>
      <c r="J221" s="19"/>
      <c r="K221" s="19"/>
    </row>
    <row r="222" spans="1:11" ht="15.6" x14ac:dyDescent="0.25">
      <c r="A222" s="19"/>
      <c r="B222" s="20" t="s">
        <v>139</v>
      </c>
      <c r="C222" s="19"/>
      <c r="D222" s="19"/>
      <c r="E222" s="19"/>
      <c r="F222" s="19"/>
      <c r="G222" s="19"/>
      <c r="H222" s="19"/>
      <c r="I222" s="19"/>
      <c r="J222" s="19"/>
      <c r="K222" s="19"/>
    </row>
    <row r="223" spans="1:11" ht="10.95" customHeight="1" x14ac:dyDescent="0.25">
      <c r="A223" s="19"/>
      <c r="B223" s="19"/>
      <c r="C223" s="19"/>
      <c r="D223" s="19"/>
      <c r="E223" s="19"/>
      <c r="F223" s="19"/>
      <c r="G223" s="19"/>
      <c r="H223" s="19"/>
      <c r="I223" s="19"/>
      <c r="J223" s="19"/>
      <c r="K223" s="19"/>
    </row>
    <row r="224" spans="1:11" ht="30" x14ac:dyDescent="0.25">
      <c r="A224" s="18"/>
      <c r="B224" s="54" t="s">
        <v>140</v>
      </c>
      <c r="C224" s="333" t="s">
        <v>0</v>
      </c>
      <c r="D224" s="333"/>
      <c r="E224" s="333"/>
      <c r="F224" s="54" t="s">
        <v>141</v>
      </c>
      <c r="G224" s="54" t="s">
        <v>142</v>
      </c>
      <c r="H224" s="54" t="s">
        <v>143</v>
      </c>
      <c r="I224" s="54" t="s">
        <v>138</v>
      </c>
      <c r="J224" s="54" t="s">
        <v>144</v>
      </c>
      <c r="K224" s="19"/>
    </row>
    <row r="225" spans="1:11" ht="18" customHeight="1" x14ac:dyDescent="0.25">
      <c r="A225" s="19"/>
      <c r="B225" s="22">
        <v>4250</v>
      </c>
      <c r="C225" s="347">
        <v>44743</v>
      </c>
      <c r="D225" s="334"/>
      <c r="E225" s="334"/>
      <c r="F225" s="22">
        <v>1</v>
      </c>
      <c r="G225" s="248">
        <v>0.21</v>
      </c>
      <c r="H225" s="30" t="s">
        <v>203</v>
      </c>
      <c r="I225" s="35">
        <v>700</v>
      </c>
      <c r="J225" s="35">
        <v>147</v>
      </c>
      <c r="K225" s="19"/>
    </row>
    <row r="226" spans="1:11" ht="10.95" customHeight="1" x14ac:dyDescent="0.25">
      <c r="A226" s="19"/>
      <c r="B226" s="19"/>
      <c r="C226" s="19"/>
      <c r="D226" s="19"/>
      <c r="E226" s="19"/>
      <c r="F226" s="19"/>
      <c r="G226" s="19"/>
      <c r="H226" s="19"/>
      <c r="I226" s="19"/>
      <c r="J226" s="19"/>
      <c r="K226" s="19"/>
    </row>
    <row r="228" spans="1:11" x14ac:dyDescent="0.25">
      <c r="A228" s="17" t="s">
        <v>145</v>
      </c>
      <c r="B228" s="96" t="s">
        <v>359</v>
      </c>
    </row>
    <row r="229" spans="1:11" ht="15.6" x14ac:dyDescent="0.25">
      <c r="A229" s="17"/>
      <c r="B229" s="344" t="s">
        <v>162</v>
      </c>
      <c r="C229" s="345"/>
      <c r="D229" s="345"/>
      <c r="E229" s="345"/>
      <c r="F229" s="345"/>
      <c r="G229" s="345"/>
      <c r="H229" s="345"/>
      <c r="I229" s="345"/>
      <c r="J229" s="345"/>
      <c r="K229" s="37" t="s">
        <v>163</v>
      </c>
    </row>
    <row r="230" spans="1:11" ht="30" x14ac:dyDescent="0.25">
      <c r="A230" s="17"/>
      <c r="B230" s="38" t="s">
        <v>113</v>
      </c>
      <c r="C230" s="38" t="s">
        <v>130</v>
      </c>
      <c r="D230" s="39" t="s">
        <v>146</v>
      </c>
      <c r="E230" s="38" t="s">
        <v>116</v>
      </c>
      <c r="F230" s="38" t="s">
        <v>147</v>
      </c>
      <c r="G230" s="335" t="s">
        <v>0</v>
      </c>
      <c r="H230" s="336"/>
      <c r="I230" s="337"/>
      <c r="J230" s="39" t="s">
        <v>1</v>
      </c>
      <c r="K230" s="38" t="s">
        <v>2</v>
      </c>
    </row>
    <row r="231" spans="1:11" ht="18" customHeight="1" x14ac:dyDescent="0.25">
      <c r="A231" s="17"/>
      <c r="B231" s="40">
        <v>44743</v>
      </c>
      <c r="C231" s="41">
        <v>50</v>
      </c>
      <c r="D231" s="42" t="s">
        <v>358</v>
      </c>
      <c r="E231" s="41">
        <v>4250</v>
      </c>
      <c r="F231" s="42"/>
      <c r="G231" s="348">
        <v>44743</v>
      </c>
      <c r="H231" s="274"/>
      <c r="I231" s="274"/>
      <c r="J231" s="249">
        <v>700</v>
      </c>
      <c r="K231" s="250"/>
    </row>
    <row r="232" spans="1:11" ht="18" customHeight="1" x14ac:dyDescent="0.25">
      <c r="A232" s="17"/>
      <c r="B232" s="40">
        <v>44743</v>
      </c>
      <c r="C232" s="41">
        <v>50</v>
      </c>
      <c r="D232" s="42" t="str">
        <f>D231</f>
        <v>2022-068</v>
      </c>
      <c r="E232" s="41">
        <v>1600</v>
      </c>
      <c r="F232" s="42"/>
      <c r="G232" s="338" t="s">
        <v>360</v>
      </c>
      <c r="H232" s="339"/>
      <c r="I232" s="340"/>
      <c r="J232" s="249">
        <v>147</v>
      </c>
      <c r="K232" s="250"/>
    </row>
    <row r="233" spans="1:11" ht="18" customHeight="1" x14ac:dyDescent="0.25">
      <c r="A233" s="17"/>
      <c r="B233" s="40">
        <v>44743</v>
      </c>
      <c r="C233" s="41">
        <v>50</v>
      </c>
      <c r="D233" s="42" t="str">
        <f>D232</f>
        <v>2022-068</v>
      </c>
      <c r="E233" s="41">
        <v>1400</v>
      </c>
      <c r="F233" s="42">
        <v>14010</v>
      </c>
      <c r="G233" s="274" t="s">
        <v>110</v>
      </c>
      <c r="H233" s="274"/>
      <c r="I233" s="274"/>
      <c r="J233" s="249"/>
      <c r="K233" s="250">
        <v>847</v>
      </c>
    </row>
    <row r="236" spans="1:11" ht="15.6" x14ac:dyDescent="0.25">
      <c r="B236" s="16" t="s">
        <v>361</v>
      </c>
    </row>
    <row r="237" spans="1:11" x14ac:dyDescent="0.25">
      <c r="A237" s="1" t="s">
        <v>3</v>
      </c>
      <c r="B237" s="17" t="s">
        <v>167</v>
      </c>
    </row>
    <row r="238" spans="1:11" ht="10.95" customHeight="1" x14ac:dyDescent="0.25">
      <c r="A238" s="45"/>
      <c r="B238" s="45"/>
      <c r="C238" s="45"/>
      <c r="D238" s="45"/>
      <c r="E238" s="45"/>
      <c r="F238" s="45"/>
      <c r="G238" s="45"/>
      <c r="H238" s="45"/>
      <c r="I238" s="45"/>
      <c r="J238" s="45"/>
      <c r="K238" s="45"/>
    </row>
    <row r="239" spans="1:11" ht="15.6" x14ac:dyDescent="0.25">
      <c r="A239" s="19"/>
      <c r="B239" s="20" t="s">
        <v>164</v>
      </c>
      <c r="C239" s="19"/>
      <c r="D239" s="19"/>
      <c r="E239" s="19"/>
      <c r="F239" s="19"/>
      <c r="G239" s="19"/>
      <c r="H239" s="19"/>
      <c r="I239" s="19"/>
      <c r="J239" s="19"/>
      <c r="K239" s="19"/>
    </row>
    <row r="240" spans="1:11" ht="10.95" customHeight="1" x14ac:dyDescent="0.25">
      <c r="A240" s="45"/>
      <c r="B240" s="45"/>
      <c r="C240" s="45"/>
      <c r="D240" s="45"/>
      <c r="E240" s="45"/>
      <c r="F240" s="45"/>
      <c r="G240" s="45"/>
      <c r="H240" s="45"/>
      <c r="I240" s="45"/>
      <c r="J240" s="45"/>
      <c r="K240" s="45"/>
    </row>
    <row r="241" spans="1:11" ht="18" customHeight="1" x14ac:dyDescent="0.25">
      <c r="A241" s="19"/>
      <c r="B241" s="71" t="s">
        <v>129</v>
      </c>
      <c r="C241" s="72">
        <v>14050</v>
      </c>
      <c r="D241" s="341" t="s">
        <v>168</v>
      </c>
      <c r="E241" s="341"/>
      <c r="F241" s="19"/>
      <c r="G241" s="19"/>
      <c r="H241" s="19"/>
      <c r="I241" s="19"/>
      <c r="J241" s="19"/>
      <c r="K241" s="19"/>
    </row>
    <row r="242" spans="1:11" ht="10.95" customHeight="1" x14ac:dyDescent="0.25">
      <c r="A242" s="45"/>
      <c r="B242" s="45"/>
      <c r="C242" s="45"/>
      <c r="D242" s="45"/>
      <c r="E242" s="45"/>
      <c r="F242" s="45"/>
      <c r="G242" s="45"/>
      <c r="H242" s="45"/>
      <c r="I242" s="45"/>
      <c r="J242" s="45"/>
      <c r="K242" s="45"/>
    </row>
    <row r="243" spans="1:11" ht="15" customHeight="1" x14ac:dyDescent="0.25">
      <c r="A243" s="19"/>
      <c r="B243" s="71" t="s">
        <v>130</v>
      </c>
      <c r="C243" s="73">
        <v>50</v>
      </c>
      <c r="D243" s="18"/>
      <c r="E243" s="71" t="s">
        <v>131</v>
      </c>
      <c r="F243" s="73" t="s">
        <v>362</v>
      </c>
      <c r="G243" s="74"/>
      <c r="H243" s="342" t="s">
        <v>132</v>
      </c>
      <c r="I243" s="346"/>
      <c r="J243" s="73" t="s">
        <v>363</v>
      </c>
      <c r="K243" s="19"/>
    </row>
    <row r="244" spans="1:11" ht="18" customHeight="1" x14ac:dyDescent="0.25">
      <c r="A244" s="19"/>
      <c r="B244" s="71" t="s">
        <v>0</v>
      </c>
      <c r="C244" s="46" t="s">
        <v>170</v>
      </c>
      <c r="D244" s="18"/>
      <c r="E244" s="71" t="s">
        <v>133</v>
      </c>
      <c r="F244" s="47" t="s">
        <v>150</v>
      </c>
      <c r="G244" s="18"/>
      <c r="H244" s="342" t="s">
        <v>135</v>
      </c>
      <c r="I244" s="346"/>
      <c r="J244" s="48">
        <v>44745</v>
      </c>
      <c r="K244" s="19"/>
    </row>
    <row r="245" spans="1:11" ht="18" customHeight="1" x14ac:dyDescent="0.25">
      <c r="A245" s="19"/>
      <c r="B245" s="71" t="s">
        <v>136</v>
      </c>
      <c r="C245" s="48">
        <v>44776</v>
      </c>
      <c r="D245" s="75"/>
      <c r="E245" s="71" t="s">
        <v>137</v>
      </c>
      <c r="F245" s="76">
        <v>612</v>
      </c>
      <c r="G245" s="77"/>
      <c r="H245" s="342" t="s">
        <v>138</v>
      </c>
      <c r="I245" s="346"/>
      <c r="J245" s="91">
        <v>16940</v>
      </c>
      <c r="K245" s="19" t="s">
        <v>117</v>
      </c>
    </row>
    <row r="246" spans="1:11" ht="10.95" customHeight="1" x14ac:dyDescent="0.25">
      <c r="A246" s="45"/>
      <c r="B246" s="45"/>
      <c r="C246" s="45"/>
      <c r="D246" s="45"/>
      <c r="E246" s="45"/>
      <c r="F246" s="45"/>
      <c r="G246" s="45"/>
      <c r="H246" s="45"/>
      <c r="I246" s="45"/>
      <c r="J246" s="45"/>
      <c r="K246" s="45"/>
    </row>
    <row r="247" spans="1:11" ht="15.6" x14ac:dyDescent="0.25">
      <c r="A247" s="19"/>
      <c r="B247" s="60" t="s">
        <v>139</v>
      </c>
      <c r="C247" s="19"/>
      <c r="D247" s="19"/>
      <c r="E247" s="19"/>
      <c r="F247" s="19"/>
      <c r="G247" s="19"/>
      <c r="H247" s="19"/>
      <c r="I247" s="19"/>
      <c r="J247" s="19"/>
      <c r="K247" s="19"/>
    </row>
    <row r="248" spans="1:11" ht="10.95" customHeight="1" x14ac:dyDescent="0.25">
      <c r="A248" s="45"/>
      <c r="B248" s="45"/>
      <c r="C248" s="45"/>
      <c r="D248" s="45"/>
      <c r="E248" s="45"/>
      <c r="F248" s="45"/>
      <c r="G248" s="45"/>
      <c r="H248" s="45"/>
      <c r="I248" s="45"/>
      <c r="J248" s="45"/>
      <c r="K248" s="45"/>
    </row>
    <row r="249" spans="1:11" ht="30" x14ac:dyDescent="0.25">
      <c r="A249" s="18"/>
      <c r="B249" s="33" t="s">
        <v>153</v>
      </c>
      <c r="C249" s="33" t="s">
        <v>154</v>
      </c>
      <c r="D249" s="53" t="s">
        <v>101</v>
      </c>
      <c r="E249" s="33" t="s">
        <v>165</v>
      </c>
      <c r="F249" s="33" t="s">
        <v>141</v>
      </c>
      <c r="G249" s="33" t="s">
        <v>142</v>
      </c>
      <c r="H249" s="53" t="s">
        <v>143</v>
      </c>
      <c r="I249" s="33" t="s">
        <v>138</v>
      </c>
      <c r="J249" s="33" t="s">
        <v>144</v>
      </c>
      <c r="K249" s="18"/>
    </row>
    <row r="250" spans="1:11" ht="18" customHeight="1" x14ac:dyDescent="0.25">
      <c r="A250" s="19"/>
      <c r="B250" s="51">
        <v>30010</v>
      </c>
      <c r="C250" s="51">
        <v>3000</v>
      </c>
      <c r="D250" s="62">
        <v>100</v>
      </c>
      <c r="E250" s="92">
        <v>30</v>
      </c>
      <c r="F250" s="51">
        <v>1</v>
      </c>
      <c r="G250" s="63">
        <v>0.21</v>
      </c>
      <c r="H250" s="64" t="s">
        <v>203</v>
      </c>
      <c r="I250" s="92">
        <f>D250*E250</f>
        <v>3000</v>
      </c>
      <c r="J250" s="92">
        <f>G250*I250</f>
        <v>630</v>
      </c>
      <c r="K250" s="19"/>
    </row>
    <row r="251" spans="1:11" ht="18" customHeight="1" x14ac:dyDescent="0.25">
      <c r="A251" s="19"/>
      <c r="B251" s="51">
        <v>30020</v>
      </c>
      <c r="C251" s="51">
        <v>3000</v>
      </c>
      <c r="D251" s="62">
        <v>200</v>
      </c>
      <c r="E251" s="92">
        <v>25</v>
      </c>
      <c r="F251" s="51">
        <v>1</v>
      </c>
      <c r="G251" s="63">
        <v>0.21</v>
      </c>
      <c r="H251" s="64" t="s">
        <v>203</v>
      </c>
      <c r="I251" s="92">
        <f t="shared" ref="I251:I252" si="2">D251*E251</f>
        <v>5000</v>
      </c>
      <c r="J251" s="92">
        <f t="shared" ref="J251:J252" si="3">G251*I251</f>
        <v>1050</v>
      </c>
      <c r="K251" s="19"/>
    </row>
    <row r="252" spans="1:11" ht="18" customHeight="1" x14ac:dyDescent="0.25">
      <c r="A252" s="19"/>
      <c r="B252" s="51">
        <v>30030</v>
      </c>
      <c r="C252" s="51">
        <v>3000</v>
      </c>
      <c r="D252" s="62">
        <v>300</v>
      </c>
      <c r="E252" s="92">
        <v>20</v>
      </c>
      <c r="F252" s="51">
        <v>1</v>
      </c>
      <c r="G252" s="63">
        <v>0.21</v>
      </c>
      <c r="H252" s="64" t="s">
        <v>203</v>
      </c>
      <c r="I252" s="92">
        <f t="shared" si="2"/>
        <v>6000</v>
      </c>
      <c r="J252" s="92">
        <f t="shared" si="3"/>
        <v>1260</v>
      </c>
      <c r="K252" s="19"/>
    </row>
    <row r="253" spans="1:11" ht="10.95" customHeight="1" x14ac:dyDescent="0.25">
      <c r="A253" s="45"/>
      <c r="B253" s="45"/>
      <c r="C253" s="45"/>
      <c r="D253" s="45"/>
      <c r="E253" s="45"/>
      <c r="F253" s="45"/>
      <c r="G253" s="45"/>
      <c r="H253" s="45"/>
      <c r="I253" s="45"/>
      <c r="J253" s="45"/>
      <c r="K253" s="45"/>
    </row>
    <row r="255" spans="1:11" x14ac:dyDescent="0.25">
      <c r="A255" s="17" t="s">
        <v>6</v>
      </c>
      <c r="B255" s="17" t="s">
        <v>126</v>
      </c>
    </row>
    <row r="256" spans="1:11" ht="15.6" x14ac:dyDescent="0.25">
      <c r="A256" s="17"/>
      <c r="B256" s="344" t="s">
        <v>162</v>
      </c>
      <c r="C256" s="345"/>
      <c r="D256" s="345"/>
      <c r="E256" s="345"/>
      <c r="F256" s="345"/>
      <c r="G256" s="345"/>
      <c r="H256" s="345"/>
      <c r="I256" s="345"/>
      <c r="J256" s="345"/>
      <c r="K256" s="37" t="s">
        <v>163</v>
      </c>
    </row>
    <row r="257" spans="1:11" ht="30" x14ac:dyDescent="0.25">
      <c r="A257" s="17"/>
      <c r="B257" s="38" t="s">
        <v>113</v>
      </c>
      <c r="C257" s="38" t="s">
        <v>130</v>
      </c>
      <c r="D257" s="39" t="s">
        <v>146</v>
      </c>
      <c r="E257" s="38" t="s">
        <v>116</v>
      </c>
      <c r="F257" s="38" t="s">
        <v>147</v>
      </c>
      <c r="G257" s="335" t="s">
        <v>0</v>
      </c>
      <c r="H257" s="336"/>
      <c r="I257" s="337"/>
      <c r="J257" s="39" t="s">
        <v>1</v>
      </c>
      <c r="K257" s="38" t="s">
        <v>2</v>
      </c>
    </row>
    <row r="258" spans="1:11" ht="18" customHeight="1" x14ac:dyDescent="0.25">
      <c r="A258" s="17"/>
      <c r="B258" s="40">
        <v>44745</v>
      </c>
      <c r="C258" s="41">
        <v>50</v>
      </c>
      <c r="D258" s="42" t="s">
        <v>363</v>
      </c>
      <c r="E258" s="41">
        <v>3000</v>
      </c>
      <c r="F258" s="42">
        <v>30010</v>
      </c>
      <c r="G258" s="274" t="s">
        <v>364</v>
      </c>
      <c r="H258" s="274"/>
      <c r="I258" s="274"/>
      <c r="J258" s="93">
        <v>3000</v>
      </c>
      <c r="K258" s="94"/>
    </row>
    <row r="259" spans="1:11" ht="18" customHeight="1" x14ac:dyDescent="0.25">
      <c r="A259" s="17"/>
      <c r="B259" s="40">
        <v>44745</v>
      </c>
      <c r="C259" s="41">
        <v>50</v>
      </c>
      <c r="D259" s="42" t="str">
        <f>D258</f>
        <v>2022-098</v>
      </c>
      <c r="E259" s="41">
        <v>3000</v>
      </c>
      <c r="F259" s="42">
        <v>30020</v>
      </c>
      <c r="G259" s="338" t="s">
        <v>365</v>
      </c>
      <c r="H259" s="339"/>
      <c r="I259" s="340"/>
      <c r="J259" s="93">
        <v>5000</v>
      </c>
      <c r="K259" s="94"/>
    </row>
    <row r="260" spans="1:11" ht="18" customHeight="1" x14ac:dyDescent="0.25">
      <c r="A260" s="17"/>
      <c r="B260" s="40">
        <v>44745</v>
      </c>
      <c r="C260" s="41">
        <v>50</v>
      </c>
      <c r="D260" s="42" t="str">
        <f t="shared" ref="D260:D262" si="4">D259</f>
        <v>2022-098</v>
      </c>
      <c r="E260" s="41">
        <v>3000</v>
      </c>
      <c r="F260" s="42">
        <v>30030</v>
      </c>
      <c r="G260" s="338" t="s">
        <v>366</v>
      </c>
      <c r="H260" s="339"/>
      <c r="I260" s="340"/>
      <c r="J260" s="93">
        <v>6000</v>
      </c>
      <c r="K260" s="94"/>
    </row>
    <row r="261" spans="1:11" ht="18" customHeight="1" x14ac:dyDescent="0.25">
      <c r="A261" s="17"/>
      <c r="B261" s="40">
        <v>44745</v>
      </c>
      <c r="C261" s="41">
        <v>50</v>
      </c>
      <c r="D261" s="42" t="str">
        <f t="shared" si="4"/>
        <v>2022-098</v>
      </c>
      <c r="E261" s="41">
        <v>1600</v>
      </c>
      <c r="F261" s="42"/>
      <c r="G261" s="67" t="s">
        <v>367</v>
      </c>
      <c r="H261" s="68"/>
      <c r="I261" s="69"/>
      <c r="J261" s="93">
        <v>2940</v>
      </c>
      <c r="K261" s="94"/>
    </row>
    <row r="262" spans="1:11" ht="18" customHeight="1" x14ac:dyDescent="0.25">
      <c r="A262" s="17"/>
      <c r="B262" s="40">
        <v>44745</v>
      </c>
      <c r="C262" s="41">
        <v>50</v>
      </c>
      <c r="D262" s="42" t="str">
        <f t="shared" si="4"/>
        <v>2022-098</v>
      </c>
      <c r="E262" s="41">
        <v>1400</v>
      </c>
      <c r="F262" s="42">
        <v>14050</v>
      </c>
      <c r="G262" s="67">
        <v>612</v>
      </c>
      <c r="H262" s="95"/>
      <c r="I262" s="90"/>
      <c r="J262" s="93"/>
      <c r="K262" s="94">
        <v>16940</v>
      </c>
    </row>
    <row r="265" spans="1:11" ht="15.6" x14ac:dyDescent="0.25">
      <c r="B265" s="16" t="s">
        <v>368</v>
      </c>
    </row>
    <row r="266" spans="1:11" x14ac:dyDescent="0.25">
      <c r="A266" s="1" t="s">
        <v>3</v>
      </c>
      <c r="B266" s="17" t="s">
        <v>369</v>
      </c>
    </row>
    <row r="267" spans="1:11" ht="10.95" customHeight="1" x14ac:dyDescent="0.25">
      <c r="A267" s="45"/>
      <c r="B267" s="45"/>
      <c r="C267" s="45"/>
      <c r="D267" s="45"/>
      <c r="E267" s="45"/>
      <c r="F267" s="45"/>
      <c r="G267" s="45"/>
      <c r="H267" s="45"/>
      <c r="I267" s="45"/>
      <c r="J267" s="45"/>
      <c r="K267" s="45"/>
    </row>
    <row r="268" spans="1:11" ht="15.6" x14ac:dyDescent="0.25">
      <c r="A268" s="19"/>
      <c r="B268" s="20" t="s">
        <v>148</v>
      </c>
      <c r="C268" s="19"/>
      <c r="D268" s="19"/>
      <c r="E268" s="19"/>
      <c r="F268" s="19"/>
      <c r="G268" s="19"/>
      <c r="H268" s="19"/>
      <c r="I268" s="19"/>
      <c r="J268" s="19"/>
      <c r="K268" s="19"/>
    </row>
    <row r="269" spans="1:11" ht="10.95" customHeight="1" x14ac:dyDescent="0.25">
      <c r="A269" s="45"/>
      <c r="B269" s="45"/>
      <c r="C269" s="45"/>
      <c r="D269" s="45"/>
      <c r="E269" s="45"/>
      <c r="F269" s="45"/>
      <c r="G269" s="45"/>
      <c r="H269" s="45"/>
      <c r="I269" s="45"/>
      <c r="J269" s="45"/>
      <c r="K269" s="45"/>
    </row>
    <row r="270" spans="1:11" ht="18" customHeight="1" x14ac:dyDescent="0.25">
      <c r="A270" s="19"/>
      <c r="B270" s="21" t="s">
        <v>149</v>
      </c>
      <c r="C270" s="46">
        <v>11100</v>
      </c>
      <c r="D270" s="341" t="s">
        <v>171</v>
      </c>
      <c r="E270" s="341"/>
      <c r="F270" s="19"/>
      <c r="G270" s="19"/>
      <c r="H270" s="19"/>
      <c r="I270" s="19"/>
      <c r="J270" s="19"/>
      <c r="K270" s="19"/>
    </row>
    <row r="271" spans="1:11" ht="10.95" customHeight="1" x14ac:dyDescent="0.25">
      <c r="A271" s="45"/>
      <c r="B271" s="45"/>
      <c r="C271" s="45"/>
      <c r="D271" s="45"/>
      <c r="E271" s="45"/>
      <c r="F271" s="45"/>
      <c r="G271" s="45"/>
      <c r="H271" s="45"/>
      <c r="I271" s="45"/>
      <c r="J271" s="45"/>
      <c r="K271" s="45"/>
    </row>
    <row r="272" spans="1:11" ht="18" customHeight="1" x14ac:dyDescent="0.25">
      <c r="A272" s="19"/>
      <c r="B272" s="21" t="s">
        <v>130</v>
      </c>
      <c r="C272" s="21"/>
      <c r="D272" s="23">
        <v>60</v>
      </c>
      <c r="E272" s="19"/>
      <c r="F272" s="342" t="s">
        <v>133</v>
      </c>
      <c r="G272" s="343"/>
      <c r="H272" s="47" t="s">
        <v>150</v>
      </c>
      <c r="I272" s="19"/>
      <c r="J272" s="19"/>
      <c r="K272" s="19"/>
    </row>
    <row r="273" spans="1:11" ht="18" customHeight="1" x14ac:dyDescent="0.25">
      <c r="A273" s="19"/>
      <c r="B273" s="21" t="s">
        <v>151</v>
      </c>
      <c r="C273" s="21"/>
      <c r="D273" s="23" t="s">
        <v>111</v>
      </c>
      <c r="E273" s="19"/>
      <c r="F273" s="21" t="s">
        <v>137</v>
      </c>
      <c r="G273" s="21"/>
      <c r="H273" s="47" t="s">
        <v>370</v>
      </c>
      <c r="I273" s="19"/>
      <c r="J273" s="19"/>
      <c r="K273" s="19"/>
    </row>
    <row r="274" spans="1:11" ht="18" customHeight="1" x14ac:dyDescent="0.25">
      <c r="A274" s="19"/>
      <c r="B274" s="21" t="s">
        <v>135</v>
      </c>
      <c r="C274" s="21"/>
      <c r="D274" s="48">
        <v>44750</v>
      </c>
      <c r="E274" s="19"/>
      <c r="F274" s="21" t="s">
        <v>152</v>
      </c>
      <c r="G274" s="21"/>
      <c r="H274" s="251">
        <v>20691</v>
      </c>
      <c r="I274" s="19" t="s">
        <v>117</v>
      </c>
      <c r="J274" s="19"/>
      <c r="K274" s="19"/>
    </row>
    <row r="275" spans="1:11" ht="10.95" customHeight="1" x14ac:dyDescent="0.25">
      <c r="A275" s="45"/>
      <c r="B275" s="45"/>
      <c r="C275" s="45"/>
      <c r="D275" s="45"/>
      <c r="E275" s="45"/>
      <c r="F275" s="45"/>
      <c r="G275" s="45"/>
      <c r="H275" s="45"/>
      <c r="I275" s="45"/>
      <c r="J275" s="45"/>
      <c r="K275" s="45"/>
    </row>
    <row r="276" spans="1:11" ht="15.6" x14ac:dyDescent="0.3">
      <c r="A276" s="45"/>
      <c r="B276" s="49" t="s">
        <v>139</v>
      </c>
      <c r="C276" s="45"/>
      <c r="D276" s="45"/>
      <c r="E276" s="45"/>
      <c r="F276" s="45"/>
      <c r="G276" s="45"/>
      <c r="H276" s="45"/>
      <c r="I276" s="45"/>
      <c r="J276" s="45"/>
      <c r="K276" s="45"/>
    </row>
    <row r="277" spans="1:11" ht="10.95" customHeight="1" x14ac:dyDescent="0.25">
      <c r="A277" s="45"/>
      <c r="B277" s="45"/>
      <c r="C277" s="45"/>
      <c r="D277" s="45"/>
      <c r="E277" s="45"/>
      <c r="F277" s="45"/>
      <c r="G277" s="45"/>
      <c r="H277" s="45"/>
      <c r="I277" s="45"/>
      <c r="J277" s="45"/>
      <c r="K277" s="45"/>
    </row>
    <row r="278" spans="1:11" ht="30" x14ac:dyDescent="0.25">
      <c r="A278" s="50"/>
      <c r="B278" s="33" t="s">
        <v>153</v>
      </c>
      <c r="C278" s="33" t="s">
        <v>154</v>
      </c>
      <c r="D278" s="33" t="s">
        <v>101</v>
      </c>
      <c r="E278" s="33" t="s">
        <v>165</v>
      </c>
      <c r="F278" s="33" t="s">
        <v>141</v>
      </c>
      <c r="G278" s="33" t="s">
        <v>142</v>
      </c>
      <c r="H278" s="33" t="s">
        <v>143</v>
      </c>
      <c r="I278" s="33" t="s">
        <v>138</v>
      </c>
      <c r="J278" s="33" t="s">
        <v>144</v>
      </c>
      <c r="K278" s="50"/>
    </row>
    <row r="279" spans="1:11" ht="18" customHeight="1" x14ac:dyDescent="0.25">
      <c r="A279" s="19"/>
      <c r="B279" s="51">
        <v>30010</v>
      </c>
      <c r="C279" s="51">
        <v>8400</v>
      </c>
      <c r="D279" s="51">
        <v>80</v>
      </c>
      <c r="E279" s="92">
        <v>90</v>
      </c>
      <c r="F279" s="51">
        <v>1</v>
      </c>
      <c r="G279" s="63">
        <v>0.21</v>
      </c>
      <c r="H279" s="51" t="s">
        <v>203</v>
      </c>
      <c r="I279" s="92">
        <f>D279*E279</f>
        <v>7200</v>
      </c>
      <c r="J279" s="92">
        <f>G279*I279</f>
        <v>1512</v>
      </c>
      <c r="K279" s="19"/>
    </row>
    <row r="280" spans="1:11" ht="18" customHeight="1" x14ac:dyDescent="0.25">
      <c r="A280" s="19"/>
      <c r="B280" s="51">
        <v>30020</v>
      </c>
      <c r="C280" s="51">
        <v>8400</v>
      </c>
      <c r="D280" s="51">
        <v>60</v>
      </c>
      <c r="E280" s="92">
        <v>75</v>
      </c>
      <c r="F280" s="51">
        <v>1</v>
      </c>
      <c r="G280" s="63">
        <v>0.21</v>
      </c>
      <c r="H280" s="51" t="s">
        <v>203</v>
      </c>
      <c r="I280" s="92">
        <f t="shared" ref="I280:I281" si="5">D280*E280</f>
        <v>4500</v>
      </c>
      <c r="J280" s="92">
        <f t="shared" ref="J280:J281" si="6">G280*I280</f>
        <v>945</v>
      </c>
      <c r="K280" s="19"/>
    </row>
    <row r="281" spans="1:11" ht="18" customHeight="1" x14ac:dyDescent="0.25">
      <c r="A281" s="19"/>
      <c r="B281" s="51">
        <v>30030</v>
      </c>
      <c r="C281" s="51">
        <v>8400</v>
      </c>
      <c r="D281" s="51">
        <v>90</v>
      </c>
      <c r="E281" s="92">
        <v>60</v>
      </c>
      <c r="F281" s="51">
        <v>1</v>
      </c>
      <c r="G281" s="63">
        <v>0.21</v>
      </c>
      <c r="H281" s="51" t="s">
        <v>203</v>
      </c>
      <c r="I281" s="92">
        <f t="shared" si="5"/>
        <v>5400</v>
      </c>
      <c r="J281" s="92">
        <f t="shared" si="6"/>
        <v>1134</v>
      </c>
      <c r="K281" s="19"/>
    </row>
    <row r="282" spans="1:11" ht="10.95" customHeight="1" x14ac:dyDescent="0.25">
      <c r="A282" s="45"/>
      <c r="B282" s="45"/>
      <c r="C282" s="45"/>
      <c r="D282" s="45"/>
      <c r="E282" s="45"/>
      <c r="F282" s="45"/>
      <c r="G282" s="45"/>
      <c r="H282" s="45"/>
      <c r="I282" s="45"/>
      <c r="J282" s="45"/>
      <c r="K282" s="45"/>
    </row>
    <row r="284" spans="1:11" x14ac:dyDescent="0.25">
      <c r="A284" s="1" t="s">
        <v>6</v>
      </c>
      <c r="B284" s="17" t="s">
        <v>127</v>
      </c>
    </row>
    <row r="285" spans="1:11" ht="15.6" x14ac:dyDescent="0.25">
      <c r="B285" s="344" t="s">
        <v>162</v>
      </c>
      <c r="C285" s="345"/>
      <c r="D285" s="345"/>
      <c r="E285" s="345"/>
      <c r="F285" s="345"/>
      <c r="G285" s="345"/>
      <c r="H285" s="345"/>
      <c r="I285" s="345"/>
      <c r="J285" s="345"/>
      <c r="K285" s="37" t="s">
        <v>163</v>
      </c>
    </row>
    <row r="286" spans="1:11" ht="30" x14ac:dyDescent="0.25">
      <c r="B286" s="38" t="s">
        <v>113</v>
      </c>
      <c r="C286" s="38" t="s">
        <v>130</v>
      </c>
      <c r="D286" s="39" t="s">
        <v>146</v>
      </c>
      <c r="E286" s="38" t="s">
        <v>116</v>
      </c>
      <c r="F286" s="38" t="s">
        <v>147</v>
      </c>
      <c r="G286" s="335" t="s">
        <v>0</v>
      </c>
      <c r="H286" s="336"/>
      <c r="I286" s="337"/>
      <c r="J286" s="32" t="s">
        <v>1</v>
      </c>
      <c r="K286" s="65" t="s">
        <v>2</v>
      </c>
    </row>
    <row r="287" spans="1:11" ht="18" customHeight="1" x14ac:dyDescent="0.25">
      <c r="B287" s="40">
        <v>44750</v>
      </c>
      <c r="C287" s="41">
        <v>60</v>
      </c>
      <c r="D287" s="42" t="s">
        <v>111</v>
      </c>
      <c r="E287" s="41">
        <v>8400</v>
      </c>
      <c r="F287" s="42"/>
      <c r="G287" s="274" t="s">
        <v>171</v>
      </c>
      <c r="H287" s="274"/>
      <c r="I287" s="274"/>
      <c r="J287" s="252"/>
      <c r="K287" s="253">
        <f>I279</f>
        <v>7200</v>
      </c>
    </row>
    <row r="288" spans="1:11" ht="18" customHeight="1" x14ac:dyDescent="0.25">
      <c r="B288" s="40">
        <v>44750</v>
      </c>
      <c r="C288" s="41">
        <v>60</v>
      </c>
      <c r="D288" s="42" t="str">
        <f>D287</f>
        <v>2022-708</v>
      </c>
      <c r="E288" s="41">
        <v>8400</v>
      </c>
      <c r="F288" s="42"/>
      <c r="G288" s="274" t="s">
        <v>171</v>
      </c>
      <c r="H288" s="274"/>
      <c r="I288" s="274"/>
      <c r="J288" s="252"/>
      <c r="K288" s="253">
        <f>I280</f>
        <v>4500</v>
      </c>
    </row>
    <row r="289" spans="1:11" ht="18" customHeight="1" x14ac:dyDescent="0.25">
      <c r="B289" s="40">
        <v>44750</v>
      </c>
      <c r="C289" s="41">
        <v>60</v>
      </c>
      <c r="D289" s="42" t="str">
        <f t="shared" ref="D289:D291" si="7">D288</f>
        <v>2022-708</v>
      </c>
      <c r="E289" s="41">
        <v>8400</v>
      </c>
      <c r="F289" s="42"/>
      <c r="G289" s="274" t="s">
        <v>171</v>
      </c>
      <c r="H289" s="274"/>
      <c r="I289" s="274"/>
      <c r="J289" s="252"/>
      <c r="K289" s="253">
        <f>I281</f>
        <v>5400</v>
      </c>
    </row>
    <row r="290" spans="1:11" ht="18" customHeight="1" x14ac:dyDescent="0.25">
      <c r="B290" s="40">
        <v>44750</v>
      </c>
      <c r="C290" s="41">
        <v>60</v>
      </c>
      <c r="D290" s="42" t="str">
        <f t="shared" si="7"/>
        <v>2022-708</v>
      </c>
      <c r="E290" s="41">
        <v>1650</v>
      </c>
      <c r="F290" s="42"/>
      <c r="G290" s="274" t="s">
        <v>171</v>
      </c>
      <c r="H290" s="274"/>
      <c r="I290" s="274"/>
      <c r="J290" s="254"/>
      <c r="K290" s="253">
        <f>SUM(J279:J281)</f>
        <v>3591</v>
      </c>
    </row>
    <row r="291" spans="1:11" ht="18" customHeight="1" x14ac:dyDescent="0.25">
      <c r="B291" s="40">
        <v>44750</v>
      </c>
      <c r="C291" s="41">
        <v>60</v>
      </c>
      <c r="D291" s="42" t="str">
        <f t="shared" si="7"/>
        <v>2022-708</v>
      </c>
      <c r="E291" s="41">
        <v>1100</v>
      </c>
      <c r="F291" s="42"/>
      <c r="G291" s="274" t="s">
        <v>371</v>
      </c>
      <c r="H291" s="274"/>
      <c r="I291" s="274"/>
      <c r="J291" s="93">
        <f>H274</f>
        <v>20691</v>
      </c>
      <c r="K291" s="255"/>
    </row>
    <row r="293" spans="1:11" x14ac:dyDescent="0.25">
      <c r="A293" s="17" t="s">
        <v>4</v>
      </c>
      <c r="B293" s="17" t="s">
        <v>372</v>
      </c>
    </row>
    <row r="294" spans="1:11" ht="10.95" customHeight="1" x14ac:dyDescent="0.25">
      <c r="A294" s="45"/>
      <c r="B294" s="45"/>
      <c r="C294" s="45"/>
      <c r="D294" s="45"/>
      <c r="E294" s="45"/>
      <c r="F294" s="45"/>
      <c r="G294" s="45"/>
      <c r="H294" s="45"/>
      <c r="I294" s="45"/>
      <c r="J294" s="45"/>
      <c r="K294" s="45"/>
    </row>
    <row r="295" spans="1:11" ht="15.6" x14ac:dyDescent="0.25">
      <c r="A295" s="19"/>
      <c r="B295" s="20" t="s">
        <v>156</v>
      </c>
      <c r="C295" s="19"/>
      <c r="D295" s="19"/>
      <c r="E295" s="19"/>
      <c r="F295" s="19"/>
      <c r="G295" s="19"/>
      <c r="H295" s="19"/>
      <c r="I295" s="19"/>
      <c r="J295" s="19"/>
      <c r="K295" s="19"/>
    </row>
    <row r="296" spans="1:11" ht="10.95" customHeight="1" x14ac:dyDescent="0.25">
      <c r="A296" s="45"/>
      <c r="B296" s="45"/>
      <c r="C296" s="45"/>
      <c r="D296" s="45"/>
      <c r="E296" s="45"/>
      <c r="F296" s="45"/>
      <c r="G296" s="45"/>
      <c r="H296" s="45"/>
      <c r="I296" s="45"/>
      <c r="J296" s="45"/>
      <c r="K296" s="45"/>
    </row>
    <row r="297" spans="1:11" ht="18" customHeight="1" x14ac:dyDescent="0.25">
      <c r="A297" s="19"/>
      <c r="B297" s="21" t="s">
        <v>130</v>
      </c>
      <c r="C297" s="23">
        <v>90</v>
      </c>
      <c r="D297" s="19"/>
      <c r="E297" s="21" t="s">
        <v>131</v>
      </c>
      <c r="F297" s="24" t="s">
        <v>362</v>
      </c>
      <c r="G297" s="19"/>
      <c r="H297" s="331" t="s">
        <v>132</v>
      </c>
      <c r="I297" s="332"/>
      <c r="J297" s="26" t="s">
        <v>111</v>
      </c>
      <c r="K297" s="19"/>
    </row>
    <row r="298" spans="1:11" ht="10.95" customHeight="1" x14ac:dyDescent="0.25">
      <c r="A298" s="45"/>
      <c r="B298" s="45"/>
      <c r="C298" s="45"/>
      <c r="D298" s="45"/>
      <c r="E298" s="45"/>
      <c r="F298" s="45"/>
      <c r="G298" s="45"/>
      <c r="H298" s="45"/>
      <c r="I298" s="45"/>
      <c r="J298" s="45"/>
      <c r="K298" s="45"/>
    </row>
    <row r="299" spans="1:11" ht="15.6" x14ac:dyDescent="0.3">
      <c r="A299" s="45"/>
      <c r="B299" s="49" t="s">
        <v>139</v>
      </c>
      <c r="C299" s="45"/>
      <c r="D299" s="45"/>
      <c r="E299" s="45"/>
      <c r="F299" s="45"/>
      <c r="G299" s="45"/>
      <c r="H299" s="45"/>
      <c r="I299" s="45"/>
      <c r="J299" s="45"/>
      <c r="K299" s="45"/>
    </row>
    <row r="300" spans="1:11" ht="10.95" customHeight="1" x14ac:dyDescent="0.25">
      <c r="A300" s="45"/>
      <c r="B300" s="45"/>
      <c r="C300" s="45"/>
      <c r="D300" s="45"/>
      <c r="E300" s="45"/>
      <c r="F300" s="45"/>
      <c r="G300" s="45"/>
      <c r="H300" s="45"/>
      <c r="I300" s="45"/>
      <c r="J300" s="45"/>
      <c r="K300" s="45"/>
    </row>
    <row r="301" spans="1:11" ht="30" x14ac:dyDescent="0.25">
      <c r="A301" s="18"/>
      <c r="B301" s="53" t="s">
        <v>113</v>
      </c>
      <c r="C301" s="54" t="s">
        <v>116</v>
      </c>
      <c r="D301" s="54" t="s">
        <v>157</v>
      </c>
      <c r="E301" s="333" t="s">
        <v>0</v>
      </c>
      <c r="F301" s="333"/>
      <c r="G301" s="333"/>
      <c r="H301" s="333"/>
      <c r="I301" s="61" t="s">
        <v>1</v>
      </c>
      <c r="J301" s="34" t="s">
        <v>2</v>
      </c>
      <c r="K301" s="45"/>
    </row>
    <row r="302" spans="1:11" ht="18" customHeight="1" x14ac:dyDescent="0.25">
      <c r="A302" s="19"/>
      <c r="B302" s="57">
        <v>44750</v>
      </c>
      <c r="C302" s="22">
        <v>7000</v>
      </c>
      <c r="D302" s="55"/>
      <c r="E302" s="334" t="s">
        <v>171</v>
      </c>
      <c r="F302" s="334"/>
      <c r="G302" s="334"/>
      <c r="H302" s="334"/>
      <c r="I302" s="56">
        <v>5700</v>
      </c>
      <c r="J302" s="35"/>
      <c r="K302" s="19"/>
    </row>
    <row r="303" spans="1:11" ht="18" customHeight="1" x14ac:dyDescent="0.25">
      <c r="A303" s="19"/>
      <c r="B303" s="57">
        <v>44750</v>
      </c>
      <c r="C303" s="22">
        <v>3000</v>
      </c>
      <c r="D303" s="55">
        <v>30010</v>
      </c>
      <c r="E303" s="334" t="s">
        <v>172</v>
      </c>
      <c r="F303" s="334"/>
      <c r="G303" s="334"/>
      <c r="H303" s="334"/>
      <c r="I303" s="56"/>
      <c r="J303" s="35">
        <f>80*30</f>
        <v>2400</v>
      </c>
      <c r="K303" s="19"/>
    </row>
    <row r="304" spans="1:11" ht="18" customHeight="1" x14ac:dyDescent="0.25">
      <c r="A304" s="19"/>
      <c r="B304" s="57">
        <v>44750</v>
      </c>
      <c r="C304" s="22">
        <v>3000</v>
      </c>
      <c r="D304" s="55">
        <v>30020</v>
      </c>
      <c r="E304" s="334" t="s">
        <v>173</v>
      </c>
      <c r="F304" s="334"/>
      <c r="G304" s="334"/>
      <c r="H304" s="334"/>
      <c r="I304" s="56"/>
      <c r="J304" s="35">
        <f>25*60</f>
        <v>1500</v>
      </c>
      <c r="K304" s="19"/>
    </row>
    <row r="305" spans="1:11" ht="18" customHeight="1" x14ac:dyDescent="0.25">
      <c r="A305" s="19"/>
      <c r="B305" s="57">
        <v>44750</v>
      </c>
      <c r="C305" s="22">
        <v>3000</v>
      </c>
      <c r="D305" s="55">
        <v>30030</v>
      </c>
      <c r="E305" s="334" t="s">
        <v>174</v>
      </c>
      <c r="F305" s="334"/>
      <c r="G305" s="334"/>
      <c r="H305" s="334"/>
      <c r="I305" s="56"/>
      <c r="J305" s="35">
        <f>20*90</f>
        <v>1800</v>
      </c>
      <c r="K305" s="19"/>
    </row>
    <row r="306" spans="1:11" ht="10.95" customHeight="1" x14ac:dyDescent="0.25">
      <c r="A306" s="45"/>
      <c r="B306" s="45"/>
      <c r="C306" s="45"/>
      <c r="D306" s="45"/>
      <c r="E306" s="45"/>
      <c r="F306" s="45"/>
      <c r="G306" s="45"/>
      <c r="H306" s="45"/>
      <c r="I306" s="45"/>
      <c r="J306" s="45"/>
      <c r="K306" s="45"/>
    </row>
    <row r="308" spans="1:11" x14ac:dyDescent="0.25">
      <c r="A308" s="1" t="s">
        <v>5</v>
      </c>
      <c r="B308" s="17" t="s">
        <v>373</v>
      </c>
    </row>
    <row r="309" spans="1:11" ht="15.6" customHeight="1" x14ac:dyDescent="0.25">
      <c r="B309" s="327" t="s">
        <v>374</v>
      </c>
      <c r="C309" s="328"/>
      <c r="D309" s="328"/>
      <c r="E309" s="328"/>
      <c r="F309" s="328"/>
      <c r="G309" s="328"/>
      <c r="H309" s="328"/>
      <c r="I309" s="328"/>
      <c r="J309" s="328"/>
      <c r="K309" s="329"/>
    </row>
    <row r="310" spans="1:11" ht="31.2" x14ac:dyDescent="0.25">
      <c r="B310" s="100" t="s">
        <v>113</v>
      </c>
      <c r="C310" s="100" t="s">
        <v>130</v>
      </c>
      <c r="D310" s="100" t="s">
        <v>146</v>
      </c>
      <c r="E310" s="330" t="s">
        <v>0</v>
      </c>
      <c r="F310" s="330"/>
      <c r="G310" s="330"/>
      <c r="H310" s="330"/>
      <c r="I310" s="100" t="s">
        <v>122</v>
      </c>
      <c r="J310" s="100" t="s">
        <v>123</v>
      </c>
      <c r="K310" s="100" t="s">
        <v>124</v>
      </c>
    </row>
    <row r="311" spans="1:11" ht="18" customHeight="1" x14ac:dyDescent="0.25">
      <c r="B311" s="85">
        <v>44743</v>
      </c>
      <c r="C311" s="86"/>
      <c r="D311" s="86"/>
      <c r="E311" s="274" t="s">
        <v>115</v>
      </c>
      <c r="F311" s="274"/>
      <c r="G311" s="274"/>
      <c r="H311" s="274"/>
      <c r="I311" s="256"/>
      <c r="J311" s="256"/>
      <c r="K311" s="257">
        <v>836</v>
      </c>
    </row>
    <row r="312" spans="1:11" ht="18" customHeight="1" x14ac:dyDescent="0.25">
      <c r="B312" s="85">
        <v>44745</v>
      </c>
      <c r="C312" s="86">
        <v>50</v>
      </c>
      <c r="D312" s="22" t="s">
        <v>363</v>
      </c>
      <c r="E312" s="67" t="s">
        <v>367</v>
      </c>
      <c r="F312" s="68"/>
      <c r="G312" s="68"/>
      <c r="H312" s="69"/>
      <c r="I312" s="256">
        <v>100</v>
      </c>
      <c r="J312" s="256"/>
      <c r="K312" s="257">
        <f>K311+I312</f>
        <v>936</v>
      </c>
    </row>
    <row r="313" spans="1:11" ht="18" customHeight="1" x14ac:dyDescent="0.25">
      <c r="B313" s="85">
        <v>44750</v>
      </c>
      <c r="C313" s="86">
        <v>90</v>
      </c>
      <c r="D313" s="86" t="s">
        <v>111</v>
      </c>
      <c r="E313" s="67" t="s">
        <v>171</v>
      </c>
      <c r="F313" s="68"/>
      <c r="G313" s="68"/>
      <c r="H313" s="69"/>
      <c r="I313" s="256"/>
      <c r="J313" s="256">
        <v>80</v>
      </c>
      <c r="K313" s="257">
        <f>K312-J313</f>
        <v>856</v>
      </c>
    </row>
  </sheetData>
  <mergeCells count="124">
    <mergeCell ref="B52:J52"/>
    <mergeCell ref="G53:I53"/>
    <mergeCell ref="G67:I67"/>
    <mergeCell ref="H99:I99"/>
    <mergeCell ref="E103:H103"/>
    <mergeCell ref="E104:H104"/>
    <mergeCell ref="G8:I8"/>
    <mergeCell ref="H41:I41"/>
    <mergeCell ref="E45:H45"/>
    <mergeCell ref="E46:H46"/>
    <mergeCell ref="E47:H47"/>
    <mergeCell ref="E48:H48"/>
    <mergeCell ref="E124:F124"/>
    <mergeCell ref="G124:I124"/>
    <mergeCell ref="J124:K124"/>
    <mergeCell ref="C125:D125"/>
    <mergeCell ref="G125:H125"/>
    <mergeCell ref="C126:D126"/>
    <mergeCell ref="G126:H126"/>
    <mergeCell ref="E105:H105"/>
    <mergeCell ref="E106:H106"/>
    <mergeCell ref="E107:H107"/>
    <mergeCell ref="B111:J111"/>
    <mergeCell ref="G112:I112"/>
    <mergeCell ref="G114:I114"/>
    <mergeCell ref="C130:D130"/>
    <mergeCell ref="G130:H130"/>
    <mergeCell ref="C131:D131"/>
    <mergeCell ref="G131:H131"/>
    <mergeCell ref="C132:D132"/>
    <mergeCell ref="G132:H132"/>
    <mergeCell ref="C127:D127"/>
    <mergeCell ref="G127:H127"/>
    <mergeCell ref="C128:D128"/>
    <mergeCell ref="G128:H128"/>
    <mergeCell ref="C129:D129"/>
    <mergeCell ref="G129:H129"/>
    <mergeCell ref="C136:D136"/>
    <mergeCell ref="G136:H136"/>
    <mergeCell ref="C137:D137"/>
    <mergeCell ref="G137:H137"/>
    <mergeCell ref="C138:D138"/>
    <mergeCell ref="G138:H138"/>
    <mergeCell ref="C133:D133"/>
    <mergeCell ref="G133:H133"/>
    <mergeCell ref="C134:D134"/>
    <mergeCell ref="G134:H134"/>
    <mergeCell ref="C135:D135"/>
    <mergeCell ref="G135:H135"/>
    <mergeCell ref="C142:D142"/>
    <mergeCell ref="G142:H142"/>
    <mergeCell ref="C143:D143"/>
    <mergeCell ref="G143:H143"/>
    <mergeCell ref="G144:H144"/>
    <mergeCell ref="B153:I153"/>
    <mergeCell ref="C139:D139"/>
    <mergeCell ref="G139:H139"/>
    <mergeCell ref="C140:D140"/>
    <mergeCell ref="G140:H140"/>
    <mergeCell ref="C141:D141"/>
    <mergeCell ref="G141:H141"/>
    <mergeCell ref="B167:I167"/>
    <mergeCell ref="E168:H168"/>
    <mergeCell ref="E169:H169"/>
    <mergeCell ref="B173:I173"/>
    <mergeCell ref="E174:H174"/>
    <mergeCell ref="E175:H175"/>
    <mergeCell ref="E154:H154"/>
    <mergeCell ref="E155:H155"/>
    <mergeCell ref="B161:I161"/>
    <mergeCell ref="E162:H162"/>
    <mergeCell ref="E163:H163"/>
    <mergeCell ref="E164:H164"/>
    <mergeCell ref="E197:H197"/>
    <mergeCell ref="E198:H198"/>
    <mergeCell ref="E199:H199"/>
    <mergeCell ref="B203:J203"/>
    <mergeCell ref="G204:I204"/>
    <mergeCell ref="G206:I206"/>
    <mergeCell ref="B179:I179"/>
    <mergeCell ref="E180:H180"/>
    <mergeCell ref="E181:H181"/>
    <mergeCell ref="H191:I191"/>
    <mergeCell ref="E195:H195"/>
    <mergeCell ref="E196:H196"/>
    <mergeCell ref="C225:E225"/>
    <mergeCell ref="B229:J229"/>
    <mergeCell ref="G230:I230"/>
    <mergeCell ref="G231:I231"/>
    <mergeCell ref="G232:I232"/>
    <mergeCell ref="G233:I233"/>
    <mergeCell ref="G207:I207"/>
    <mergeCell ref="D216:E216"/>
    <mergeCell ref="H218:I218"/>
    <mergeCell ref="H219:I219"/>
    <mergeCell ref="H220:I220"/>
    <mergeCell ref="C224:E224"/>
    <mergeCell ref="D270:E270"/>
    <mergeCell ref="F272:G272"/>
    <mergeCell ref="B285:J285"/>
    <mergeCell ref="D241:E241"/>
    <mergeCell ref="H243:I243"/>
    <mergeCell ref="H244:I244"/>
    <mergeCell ref="H245:I245"/>
    <mergeCell ref="B256:J256"/>
    <mergeCell ref="G257:I257"/>
    <mergeCell ref="G286:I286"/>
    <mergeCell ref="G287:I287"/>
    <mergeCell ref="G288:I288"/>
    <mergeCell ref="G289:I289"/>
    <mergeCell ref="G290:I290"/>
    <mergeCell ref="G291:I291"/>
    <mergeCell ref="G258:I258"/>
    <mergeCell ref="G259:I259"/>
    <mergeCell ref="G260:I260"/>
    <mergeCell ref="B309:K309"/>
    <mergeCell ref="E310:H310"/>
    <mergeCell ref="E311:H311"/>
    <mergeCell ref="H297:I297"/>
    <mergeCell ref="E301:H301"/>
    <mergeCell ref="E302:H302"/>
    <mergeCell ref="E303:H303"/>
    <mergeCell ref="E304:H304"/>
    <mergeCell ref="E305:H305"/>
  </mergeCells>
  <pageMargins left="0.7" right="0.7" top="0.75" bottom="0.75" header="0.3" footer="0.3"/>
  <ignoredErrors>
    <ignoredError sqref="B126:B130 C196 E205 F219 F244 H272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AAEFAE-E694-4B16-8546-B369FA793A18}">
  <dimension ref="A1:K98"/>
  <sheetViews>
    <sheetView showGridLines="0" tabSelected="1" workbookViewId="0">
      <selection activeCell="E18" sqref="E18"/>
    </sheetView>
  </sheetViews>
  <sheetFormatPr defaultRowHeight="15" x14ac:dyDescent="0.25"/>
  <cols>
    <col min="1" max="1" width="2.88671875" style="1" customWidth="1"/>
    <col min="2" max="2" width="12.77734375" style="1" customWidth="1"/>
    <col min="3" max="3" width="11.6640625" style="1" customWidth="1"/>
    <col min="4" max="4" width="10.77734375" style="1" customWidth="1"/>
    <col min="5" max="5" width="17.44140625" style="1" customWidth="1"/>
    <col min="6" max="6" width="11.88671875" style="1" customWidth="1"/>
    <col min="7" max="7" width="9.109375" style="1" customWidth="1"/>
    <col min="8" max="8" width="11" style="1" customWidth="1"/>
    <col min="9" max="9" width="16.77734375" style="1" customWidth="1"/>
    <col min="10" max="10" width="12.5546875" style="1" customWidth="1"/>
    <col min="11" max="11" width="12.21875" style="1" customWidth="1"/>
    <col min="12" max="12" width="10.77734375" style="1" customWidth="1"/>
    <col min="13" max="13" width="2.44140625" style="1" customWidth="1"/>
    <col min="14" max="16384" width="8.88671875" style="1"/>
  </cols>
  <sheetData>
    <row r="1" spans="1:11" ht="15.6" x14ac:dyDescent="0.25">
      <c r="B1" s="16" t="s">
        <v>230</v>
      </c>
      <c r="D1" s="16" t="s">
        <v>375</v>
      </c>
    </row>
    <row r="2" spans="1:11" ht="15.6" x14ac:dyDescent="0.3">
      <c r="B2" s="2"/>
    </row>
    <row r="3" spans="1:11" ht="15.6" x14ac:dyDescent="0.25">
      <c r="A3" s="17"/>
      <c r="B3" s="16" t="s">
        <v>376</v>
      </c>
      <c r="D3" s="43"/>
      <c r="G3" s="44"/>
      <c r="H3" s="44"/>
      <c r="I3" s="44"/>
      <c r="J3" s="44"/>
    </row>
    <row r="4" spans="1:11" x14ac:dyDescent="0.25">
      <c r="A4" s="17"/>
      <c r="B4" s="1" t="s">
        <v>377</v>
      </c>
    </row>
    <row r="5" spans="1:11" ht="15.6" x14ac:dyDescent="0.25">
      <c r="A5" s="17"/>
      <c r="B5" s="344" t="s">
        <v>162</v>
      </c>
      <c r="C5" s="345"/>
      <c r="D5" s="345"/>
      <c r="E5" s="345"/>
      <c r="F5" s="345"/>
      <c r="G5" s="345"/>
      <c r="H5" s="345"/>
      <c r="I5" s="345"/>
      <c r="J5" s="345"/>
      <c r="K5" s="37" t="s">
        <v>163</v>
      </c>
    </row>
    <row r="6" spans="1:11" ht="30" x14ac:dyDescent="0.25">
      <c r="A6" s="17"/>
      <c r="B6" s="38" t="s">
        <v>113</v>
      </c>
      <c r="C6" s="38" t="s">
        <v>130</v>
      </c>
      <c r="D6" s="39" t="s">
        <v>146</v>
      </c>
      <c r="E6" s="38" t="s">
        <v>116</v>
      </c>
      <c r="F6" s="38" t="s">
        <v>147</v>
      </c>
      <c r="G6" s="335" t="s">
        <v>0</v>
      </c>
      <c r="H6" s="336"/>
      <c r="I6" s="337"/>
      <c r="J6" s="39" t="s">
        <v>1</v>
      </c>
      <c r="K6" s="38" t="s">
        <v>2</v>
      </c>
    </row>
    <row r="7" spans="1:11" ht="18" customHeight="1" x14ac:dyDescent="0.25">
      <c r="A7" s="17"/>
      <c r="B7" s="40">
        <v>44760</v>
      </c>
      <c r="C7" s="41">
        <v>50</v>
      </c>
      <c r="D7" s="42" t="s">
        <v>378</v>
      </c>
      <c r="E7" s="41">
        <v>3000</v>
      </c>
      <c r="F7" s="42">
        <v>30020</v>
      </c>
      <c r="G7" s="348" t="s">
        <v>379</v>
      </c>
      <c r="H7" s="274"/>
      <c r="I7" s="274"/>
      <c r="J7" s="249">
        <v>480</v>
      </c>
      <c r="K7" s="250"/>
    </row>
    <row r="8" spans="1:11" ht="18" customHeight="1" x14ac:dyDescent="0.25">
      <c r="A8" s="17"/>
      <c r="B8" s="40">
        <v>44760</v>
      </c>
      <c r="C8" s="41">
        <v>50</v>
      </c>
      <c r="D8" s="42" t="s">
        <v>378</v>
      </c>
      <c r="E8" s="41">
        <v>3000</v>
      </c>
      <c r="F8" s="42">
        <v>30010</v>
      </c>
      <c r="G8" s="338" t="s">
        <v>380</v>
      </c>
      <c r="H8" s="339"/>
      <c r="I8" s="340"/>
      <c r="J8" s="249">
        <v>420</v>
      </c>
      <c r="K8" s="250"/>
    </row>
    <row r="9" spans="1:11" ht="18" customHeight="1" x14ac:dyDescent="0.25">
      <c r="A9" s="17"/>
      <c r="B9" s="258">
        <v>44760</v>
      </c>
      <c r="C9" s="97">
        <v>50</v>
      </c>
      <c r="D9" s="98" t="s">
        <v>378</v>
      </c>
      <c r="E9" s="97">
        <v>1600</v>
      </c>
      <c r="F9" s="98"/>
      <c r="G9" s="386" t="s">
        <v>381</v>
      </c>
      <c r="H9" s="386"/>
      <c r="I9" s="386"/>
      <c r="J9" s="259">
        <v>189</v>
      </c>
      <c r="K9" s="260"/>
    </row>
    <row r="10" spans="1:11" ht="18" customHeight="1" x14ac:dyDescent="0.25">
      <c r="A10" s="17"/>
      <c r="B10" s="85">
        <v>44760</v>
      </c>
      <c r="C10" s="86">
        <v>50</v>
      </c>
      <c r="D10" s="86" t="s">
        <v>378</v>
      </c>
      <c r="E10" s="86">
        <v>1400</v>
      </c>
      <c r="F10" s="86">
        <v>14100</v>
      </c>
      <c r="G10" s="274">
        <v>708</v>
      </c>
      <c r="H10" s="274"/>
      <c r="I10" s="274"/>
      <c r="J10" s="261"/>
      <c r="K10" s="262">
        <v>1089</v>
      </c>
    </row>
    <row r="11" spans="1:11" ht="15.6" x14ac:dyDescent="0.25">
      <c r="A11" s="17"/>
      <c r="B11" s="16"/>
      <c r="D11" s="43"/>
      <c r="G11" s="44"/>
      <c r="H11" s="44"/>
      <c r="I11" s="44"/>
      <c r="J11" s="44"/>
    </row>
    <row r="12" spans="1:11" ht="15.6" x14ac:dyDescent="0.25">
      <c r="A12" s="17"/>
      <c r="B12" s="16"/>
      <c r="D12" s="43"/>
      <c r="G12" s="44"/>
      <c r="H12" s="44"/>
      <c r="I12" s="44"/>
      <c r="J12" s="44"/>
    </row>
    <row r="13" spans="1:11" ht="15.6" x14ac:dyDescent="0.25">
      <c r="A13" s="17"/>
      <c r="B13" s="16" t="s">
        <v>382</v>
      </c>
      <c r="D13" s="43"/>
      <c r="G13" s="44"/>
      <c r="H13" s="44"/>
      <c r="I13" s="44"/>
      <c r="J13" s="44"/>
    </row>
    <row r="14" spans="1:11" x14ac:dyDescent="0.25">
      <c r="A14" s="17"/>
      <c r="B14" s="17" t="s">
        <v>383</v>
      </c>
      <c r="D14" s="43"/>
      <c r="G14" s="44"/>
      <c r="H14" s="44"/>
      <c r="I14" s="44"/>
      <c r="J14" s="44"/>
    </row>
    <row r="15" spans="1:11" ht="15.6" x14ac:dyDescent="0.25">
      <c r="A15" s="17"/>
      <c r="B15" s="344" t="s">
        <v>162</v>
      </c>
      <c r="C15" s="345"/>
      <c r="D15" s="345"/>
      <c r="E15" s="345"/>
      <c r="F15" s="345"/>
      <c r="G15" s="345"/>
      <c r="H15" s="345"/>
      <c r="I15" s="345"/>
      <c r="J15" s="345"/>
      <c r="K15" s="37" t="s">
        <v>163</v>
      </c>
    </row>
    <row r="16" spans="1:11" ht="30" x14ac:dyDescent="0.25">
      <c r="A16" s="17"/>
      <c r="B16" s="38" t="s">
        <v>113</v>
      </c>
      <c r="C16" s="38" t="s">
        <v>130</v>
      </c>
      <c r="D16" s="39" t="s">
        <v>146</v>
      </c>
      <c r="E16" s="38" t="s">
        <v>116</v>
      </c>
      <c r="F16" s="38" t="s">
        <v>147</v>
      </c>
      <c r="G16" s="335" t="s">
        <v>0</v>
      </c>
      <c r="H16" s="336"/>
      <c r="I16" s="337"/>
      <c r="J16" s="39" t="s">
        <v>1</v>
      </c>
      <c r="K16" s="38" t="s">
        <v>2</v>
      </c>
    </row>
    <row r="17" spans="1:11" ht="18" customHeight="1" x14ac:dyDescent="0.25">
      <c r="A17" s="17"/>
      <c r="B17" s="40">
        <v>44641</v>
      </c>
      <c r="C17" s="41">
        <v>10</v>
      </c>
      <c r="D17" s="42" t="s">
        <v>384</v>
      </c>
      <c r="E17" s="41">
        <v>1400</v>
      </c>
      <c r="F17" s="42">
        <v>14100</v>
      </c>
      <c r="G17" s="382">
        <v>708</v>
      </c>
      <c r="H17" s="382"/>
      <c r="I17" s="382"/>
      <c r="J17" s="249">
        <v>1089</v>
      </c>
      <c r="K17" s="250"/>
    </row>
    <row r="18" spans="1:11" ht="18" customHeight="1" x14ac:dyDescent="0.25">
      <c r="A18" s="17"/>
      <c r="B18" s="258">
        <v>44641</v>
      </c>
      <c r="C18" s="97">
        <v>10</v>
      </c>
      <c r="D18" s="98" t="s">
        <v>384</v>
      </c>
      <c r="E18" s="263" t="s">
        <v>120</v>
      </c>
      <c r="F18" s="98"/>
      <c r="G18" s="383" t="s">
        <v>385</v>
      </c>
      <c r="H18" s="384"/>
      <c r="I18" s="385"/>
      <c r="J18" s="259">
        <v>150</v>
      </c>
      <c r="K18" s="260"/>
    </row>
    <row r="19" spans="1:11" ht="18" customHeight="1" x14ac:dyDescent="0.25">
      <c r="A19" s="17"/>
      <c r="B19" s="85">
        <v>44641</v>
      </c>
      <c r="C19" s="86">
        <v>10</v>
      </c>
      <c r="D19" s="86" t="s">
        <v>384</v>
      </c>
      <c r="E19" s="86">
        <v>4650</v>
      </c>
      <c r="F19" s="86"/>
      <c r="G19" s="274" t="s">
        <v>386</v>
      </c>
      <c r="H19" s="274"/>
      <c r="I19" s="274"/>
      <c r="J19" s="264">
        <v>91</v>
      </c>
      <c r="K19" s="264"/>
    </row>
    <row r="20" spans="1:11" ht="18" customHeight="1" x14ac:dyDescent="0.25">
      <c r="A20" s="17"/>
      <c r="B20" s="85">
        <v>44641</v>
      </c>
      <c r="C20" s="86">
        <v>10</v>
      </c>
      <c r="D20" s="86" t="s">
        <v>384</v>
      </c>
      <c r="E20" s="86">
        <v>1000</v>
      </c>
      <c r="F20" s="86"/>
      <c r="G20" s="338" t="s">
        <v>387</v>
      </c>
      <c r="H20" s="339"/>
      <c r="I20" s="340"/>
      <c r="J20" s="264"/>
      <c r="K20" s="264">
        <v>1330</v>
      </c>
    </row>
    <row r="21" spans="1:11" ht="18" customHeight="1" x14ac:dyDescent="0.25">
      <c r="A21" s="17"/>
      <c r="B21" s="78"/>
      <c r="C21" s="79"/>
      <c r="D21" s="79"/>
      <c r="E21" s="79"/>
      <c r="F21" s="79"/>
      <c r="G21" s="80"/>
      <c r="H21" s="80"/>
      <c r="I21" s="80"/>
      <c r="J21" s="265"/>
      <c r="K21" s="265"/>
    </row>
    <row r="22" spans="1:11" ht="18" customHeight="1" x14ac:dyDescent="0.25">
      <c r="A22" s="17"/>
      <c r="B22" s="16"/>
      <c r="C22" s="79"/>
      <c r="D22" s="79"/>
      <c r="E22" s="79"/>
      <c r="F22" s="79"/>
      <c r="G22" s="80"/>
      <c r="H22" s="80"/>
      <c r="I22" s="80"/>
      <c r="J22" s="265"/>
      <c r="K22" s="265"/>
    </row>
    <row r="23" spans="1:11" ht="15.6" x14ac:dyDescent="0.25">
      <c r="A23" s="17"/>
      <c r="B23" s="16" t="s">
        <v>388</v>
      </c>
      <c r="D23" s="43"/>
      <c r="G23" s="44"/>
      <c r="H23" s="44"/>
      <c r="I23" s="44"/>
      <c r="J23" s="44"/>
    </row>
    <row r="24" spans="1:11" ht="17.399999999999999" x14ac:dyDescent="0.25">
      <c r="A24" s="17"/>
      <c r="B24" s="17" t="s">
        <v>389</v>
      </c>
      <c r="D24" s="43"/>
      <c r="G24" s="44"/>
      <c r="H24" s="44"/>
      <c r="I24" s="44"/>
      <c r="J24" s="44"/>
    </row>
    <row r="25" spans="1:11" ht="15.6" x14ac:dyDescent="0.25">
      <c r="A25" s="17"/>
      <c r="B25" s="344" t="s">
        <v>162</v>
      </c>
      <c r="C25" s="345"/>
      <c r="D25" s="345"/>
      <c r="E25" s="345"/>
      <c r="F25" s="345"/>
      <c r="G25" s="345"/>
      <c r="H25" s="345"/>
      <c r="I25" s="345"/>
      <c r="J25" s="345"/>
      <c r="K25" s="37" t="s">
        <v>163</v>
      </c>
    </row>
    <row r="26" spans="1:11" ht="30" x14ac:dyDescent="0.25">
      <c r="A26" s="17"/>
      <c r="B26" s="38" t="s">
        <v>113</v>
      </c>
      <c r="C26" s="38" t="s">
        <v>130</v>
      </c>
      <c r="D26" s="39" t="s">
        <v>146</v>
      </c>
      <c r="E26" s="38" t="s">
        <v>116</v>
      </c>
      <c r="F26" s="38" t="s">
        <v>147</v>
      </c>
      <c r="G26" s="335" t="s">
        <v>0</v>
      </c>
      <c r="H26" s="336"/>
      <c r="I26" s="337"/>
      <c r="J26" s="39" t="s">
        <v>1</v>
      </c>
      <c r="K26" s="38" t="s">
        <v>2</v>
      </c>
    </row>
    <row r="27" spans="1:11" ht="18" customHeight="1" x14ac:dyDescent="0.25">
      <c r="A27" s="17"/>
      <c r="B27" s="40">
        <v>44834</v>
      </c>
      <c r="C27" s="41">
        <v>90</v>
      </c>
      <c r="D27" s="42" t="s">
        <v>176</v>
      </c>
      <c r="E27" s="41">
        <v>1650</v>
      </c>
      <c r="F27" s="42"/>
      <c r="G27" s="382" t="s">
        <v>390</v>
      </c>
      <c r="H27" s="382"/>
      <c r="I27" s="382"/>
      <c r="J27" s="249">
        <v>25935</v>
      </c>
      <c r="K27" s="250"/>
    </row>
    <row r="28" spans="1:11" ht="18" customHeight="1" x14ac:dyDescent="0.25">
      <c r="A28" s="17"/>
      <c r="B28" s="40">
        <v>44834</v>
      </c>
      <c r="C28" s="41">
        <v>90</v>
      </c>
      <c r="D28" s="42" t="s">
        <v>176</v>
      </c>
      <c r="E28" s="263" t="s">
        <v>391</v>
      </c>
      <c r="F28" s="98"/>
      <c r="G28" s="382" t="s">
        <v>390</v>
      </c>
      <c r="H28" s="382"/>
      <c r="I28" s="382"/>
      <c r="J28" s="259">
        <v>7671</v>
      </c>
      <c r="K28" s="260"/>
    </row>
    <row r="29" spans="1:11" ht="18" customHeight="1" x14ac:dyDescent="0.25">
      <c r="A29" s="17"/>
      <c r="B29" s="40">
        <v>44834</v>
      </c>
      <c r="C29" s="41">
        <v>90</v>
      </c>
      <c r="D29" s="42" t="s">
        <v>176</v>
      </c>
      <c r="E29" s="86">
        <v>1600</v>
      </c>
      <c r="F29" s="86"/>
      <c r="G29" s="382" t="s">
        <v>390</v>
      </c>
      <c r="H29" s="382"/>
      <c r="I29" s="382"/>
      <c r="J29" s="264"/>
      <c r="K29" s="264">
        <v>45808</v>
      </c>
    </row>
    <row r="30" spans="1:11" ht="18" customHeight="1" x14ac:dyDescent="0.25">
      <c r="A30" s="17"/>
      <c r="B30" s="40">
        <v>44834</v>
      </c>
      <c r="C30" s="41">
        <v>90</v>
      </c>
      <c r="D30" s="42" t="s">
        <v>176</v>
      </c>
      <c r="E30" s="86">
        <v>1680</v>
      </c>
      <c r="F30" s="86"/>
      <c r="G30" s="382" t="s">
        <v>390</v>
      </c>
      <c r="H30" s="382"/>
      <c r="I30" s="382"/>
      <c r="J30" s="264">
        <v>12202</v>
      </c>
      <c r="K30" s="264"/>
    </row>
    <row r="31" spans="1:11" ht="15.6" x14ac:dyDescent="0.25">
      <c r="A31" s="17"/>
      <c r="B31" s="16"/>
      <c r="D31" s="43"/>
      <c r="G31" s="44"/>
      <c r="H31" s="44"/>
      <c r="I31" s="44"/>
      <c r="J31" s="44"/>
    </row>
    <row r="32" spans="1:11" ht="15.6" x14ac:dyDescent="0.25">
      <c r="A32" s="17"/>
      <c r="B32" s="16"/>
      <c r="D32" s="43"/>
      <c r="G32" s="44"/>
      <c r="H32" s="44"/>
      <c r="I32" s="44"/>
      <c r="J32" s="44"/>
    </row>
    <row r="33" spans="1:11" ht="15.6" x14ac:dyDescent="0.25">
      <c r="A33" s="17"/>
      <c r="B33" s="16" t="s">
        <v>392</v>
      </c>
      <c r="D33" s="43"/>
      <c r="G33" s="44"/>
      <c r="H33" s="44"/>
      <c r="I33" s="44"/>
      <c r="J33" s="44"/>
    </row>
    <row r="34" spans="1:11" x14ac:dyDescent="0.25">
      <c r="A34" s="17"/>
      <c r="B34" s="17" t="s">
        <v>393</v>
      </c>
      <c r="D34" s="43"/>
      <c r="G34" s="44"/>
      <c r="H34" s="44"/>
      <c r="I34" s="44"/>
      <c r="J34" s="44"/>
    </row>
    <row r="35" spans="1:11" ht="15.6" x14ac:dyDescent="0.25">
      <c r="A35" s="17"/>
      <c r="B35" s="344" t="s">
        <v>162</v>
      </c>
      <c r="C35" s="345"/>
      <c r="D35" s="345"/>
      <c r="E35" s="345"/>
      <c r="F35" s="345"/>
      <c r="G35" s="345"/>
      <c r="H35" s="345"/>
      <c r="I35" s="345"/>
      <c r="J35" s="345"/>
      <c r="K35" s="37" t="s">
        <v>163</v>
      </c>
    </row>
    <row r="36" spans="1:11" ht="30" x14ac:dyDescent="0.25">
      <c r="A36" s="17"/>
      <c r="B36" s="38" t="s">
        <v>113</v>
      </c>
      <c r="C36" s="38" t="s">
        <v>130</v>
      </c>
      <c r="D36" s="39" t="s">
        <v>146</v>
      </c>
      <c r="E36" s="38" t="s">
        <v>116</v>
      </c>
      <c r="F36" s="38" t="s">
        <v>147</v>
      </c>
      <c r="G36" s="335" t="s">
        <v>0</v>
      </c>
      <c r="H36" s="336"/>
      <c r="I36" s="337"/>
      <c r="J36" s="39" t="s">
        <v>1</v>
      </c>
      <c r="K36" s="38" t="s">
        <v>2</v>
      </c>
    </row>
    <row r="37" spans="1:11" ht="18" customHeight="1" x14ac:dyDescent="0.25">
      <c r="A37" s="17"/>
      <c r="B37" s="40">
        <v>44743</v>
      </c>
      <c r="C37" s="41">
        <v>50</v>
      </c>
      <c r="D37" s="42" t="s">
        <v>394</v>
      </c>
      <c r="E37" s="41">
        <v>4250</v>
      </c>
      <c r="F37" s="42"/>
      <c r="G37" s="382" t="s">
        <v>395</v>
      </c>
      <c r="H37" s="382"/>
      <c r="I37" s="382"/>
      <c r="J37" s="249">
        <v>700</v>
      </c>
      <c r="K37" s="250"/>
    </row>
    <row r="38" spans="1:11" ht="18" customHeight="1" x14ac:dyDescent="0.25">
      <c r="A38" s="17"/>
      <c r="B38" s="40">
        <v>44743</v>
      </c>
      <c r="C38" s="41">
        <v>50</v>
      </c>
      <c r="D38" s="42" t="s">
        <v>394</v>
      </c>
      <c r="E38" s="263" t="s">
        <v>396</v>
      </c>
      <c r="F38" s="98"/>
      <c r="G38" s="382" t="s">
        <v>357</v>
      </c>
      <c r="H38" s="382"/>
      <c r="I38" s="382"/>
      <c r="J38" s="259">
        <v>147</v>
      </c>
      <c r="K38" s="260"/>
    </row>
    <row r="39" spans="1:11" ht="18" customHeight="1" x14ac:dyDescent="0.25">
      <c r="A39" s="17"/>
      <c r="B39" s="40">
        <v>44743</v>
      </c>
      <c r="C39" s="41">
        <v>50</v>
      </c>
      <c r="D39" s="42" t="s">
        <v>394</v>
      </c>
      <c r="E39" s="86">
        <v>1400</v>
      </c>
      <c r="F39" s="86">
        <v>14010</v>
      </c>
      <c r="G39" s="382" t="s">
        <v>397</v>
      </c>
      <c r="H39" s="382"/>
      <c r="I39" s="382"/>
      <c r="J39" s="264"/>
      <c r="K39" s="264">
        <v>847</v>
      </c>
    </row>
    <row r="40" spans="1:11" ht="15.6" x14ac:dyDescent="0.25">
      <c r="A40" s="17"/>
      <c r="B40" s="16"/>
      <c r="D40" s="43"/>
      <c r="G40" s="44"/>
      <c r="H40" s="44"/>
      <c r="I40" s="44"/>
      <c r="J40" s="44"/>
    </row>
    <row r="41" spans="1:11" ht="15.6" x14ac:dyDescent="0.25">
      <c r="A41" s="17"/>
      <c r="B41" s="16"/>
      <c r="D41" s="43"/>
      <c r="G41" s="44"/>
      <c r="H41" s="44"/>
      <c r="I41" s="44"/>
      <c r="J41" s="44"/>
    </row>
    <row r="42" spans="1:11" ht="15.6" x14ac:dyDescent="0.25">
      <c r="A42" s="17"/>
      <c r="B42" s="16" t="s">
        <v>398</v>
      </c>
      <c r="D42" s="43"/>
      <c r="G42" s="44"/>
      <c r="H42" s="44"/>
      <c r="I42" s="44"/>
      <c r="J42" s="44"/>
    </row>
    <row r="43" spans="1:11" x14ac:dyDescent="0.25">
      <c r="A43" s="17" t="s">
        <v>3</v>
      </c>
      <c r="B43" s="17" t="s">
        <v>399</v>
      </c>
      <c r="D43" s="43"/>
      <c r="G43" s="44"/>
      <c r="H43" s="44"/>
      <c r="I43" s="44"/>
      <c r="J43" s="44"/>
    </row>
    <row r="44" spans="1:11" ht="10.050000000000001" customHeight="1" x14ac:dyDescent="0.25">
      <c r="A44" s="45"/>
      <c r="B44" s="45"/>
      <c r="C44" s="45"/>
      <c r="D44" s="45"/>
      <c r="E44" s="45"/>
      <c r="F44" s="45"/>
      <c r="G44" s="45"/>
      <c r="H44" s="45"/>
      <c r="I44" s="45"/>
      <c r="J44" s="45"/>
      <c r="K44" s="45"/>
    </row>
    <row r="45" spans="1:11" s="17" customFormat="1" ht="18" customHeight="1" x14ac:dyDescent="0.3">
      <c r="A45" s="19"/>
      <c r="B45" s="20" t="s">
        <v>148</v>
      </c>
      <c r="C45" s="19"/>
      <c r="D45" s="19"/>
      <c r="E45" s="19"/>
      <c r="F45" s="19"/>
      <c r="G45" s="19"/>
      <c r="H45" s="19"/>
      <c r="I45" s="19"/>
      <c r="J45" s="19"/>
      <c r="K45" s="19"/>
    </row>
    <row r="46" spans="1:11" ht="10.050000000000001" customHeight="1" x14ac:dyDescent="0.25">
      <c r="A46" s="45"/>
      <c r="B46" s="45"/>
      <c r="C46" s="45"/>
      <c r="D46" s="45"/>
      <c r="E46" s="45"/>
      <c r="F46" s="45"/>
      <c r="G46" s="45"/>
      <c r="H46" s="45"/>
      <c r="I46" s="45"/>
      <c r="J46" s="45"/>
      <c r="K46" s="45"/>
    </row>
    <row r="47" spans="1:11" s="17" customFormat="1" ht="18" customHeight="1" x14ac:dyDescent="0.3">
      <c r="A47" s="19"/>
      <c r="B47" s="21" t="s">
        <v>149</v>
      </c>
      <c r="C47" s="46">
        <v>11200</v>
      </c>
      <c r="D47" s="341" t="s">
        <v>400</v>
      </c>
      <c r="E47" s="341"/>
      <c r="F47" s="19"/>
      <c r="G47" s="19"/>
      <c r="H47" s="19"/>
      <c r="I47" s="19"/>
      <c r="J47" s="19"/>
      <c r="K47" s="19"/>
    </row>
    <row r="48" spans="1:11" ht="10.050000000000001" customHeight="1" x14ac:dyDescent="0.25">
      <c r="A48" s="45"/>
      <c r="B48" s="45"/>
      <c r="C48" s="45"/>
      <c r="D48" s="45"/>
      <c r="E48" s="45"/>
      <c r="F48" s="45"/>
      <c r="G48" s="45"/>
      <c r="H48" s="45"/>
      <c r="I48" s="19"/>
      <c r="J48" s="19"/>
      <c r="K48" s="45"/>
    </row>
    <row r="49" spans="1:11" s="17" customFormat="1" ht="18" customHeight="1" x14ac:dyDescent="0.3">
      <c r="A49" s="19"/>
      <c r="B49" s="21" t="s">
        <v>130</v>
      </c>
      <c r="C49" s="21"/>
      <c r="D49" s="23">
        <v>60</v>
      </c>
      <c r="E49" s="19"/>
      <c r="F49" s="380" t="s">
        <v>133</v>
      </c>
      <c r="G49" s="381"/>
      <c r="H49" s="47" t="s">
        <v>150</v>
      </c>
      <c r="I49" s="19"/>
      <c r="J49" s="19"/>
      <c r="K49" s="19"/>
    </row>
    <row r="50" spans="1:11" s="17" customFormat="1" ht="18" customHeight="1" x14ac:dyDescent="0.3">
      <c r="A50" s="19"/>
      <c r="B50" s="21" t="s">
        <v>151</v>
      </c>
      <c r="C50" s="21"/>
      <c r="D50" s="23" t="s">
        <v>401</v>
      </c>
      <c r="E50" s="19"/>
      <c r="F50" s="21" t="s">
        <v>137</v>
      </c>
      <c r="G50" s="21"/>
      <c r="H50" s="46" t="s">
        <v>402</v>
      </c>
      <c r="I50" s="19"/>
      <c r="J50" s="19"/>
      <c r="K50" s="19"/>
    </row>
    <row r="51" spans="1:11" s="17" customFormat="1" ht="18" customHeight="1" x14ac:dyDescent="0.3">
      <c r="A51" s="19"/>
      <c r="B51" s="21" t="s">
        <v>135</v>
      </c>
      <c r="C51" s="21"/>
      <c r="D51" s="48">
        <v>44743</v>
      </c>
      <c r="E51" s="19"/>
      <c r="F51" s="21" t="s">
        <v>152</v>
      </c>
      <c r="G51" s="21"/>
      <c r="H51" s="266">
        <f>I56+I57+J56+J57</f>
        <v>1597.2</v>
      </c>
      <c r="I51" s="19" t="s">
        <v>117</v>
      </c>
      <c r="J51" s="19"/>
      <c r="K51" s="19"/>
    </row>
    <row r="52" spans="1:11" ht="10.050000000000001" customHeight="1" x14ac:dyDescent="0.25">
      <c r="A52" s="45"/>
      <c r="B52" s="45"/>
      <c r="C52" s="45"/>
      <c r="D52" s="45"/>
      <c r="E52" s="45"/>
      <c r="F52" s="45"/>
      <c r="G52" s="45"/>
      <c r="H52" s="45"/>
      <c r="I52" s="45"/>
      <c r="J52" s="45"/>
      <c r="K52" s="45"/>
    </row>
    <row r="53" spans="1:11" ht="15.6" x14ac:dyDescent="0.3">
      <c r="A53" s="45"/>
      <c r="B53" s="49" t="s">
        <v>139</v>
      </c>
      <c r="C53" s="45"/>
      <c r="D53" s="45"/>
      <c r="E53" s="45"/>
      <c r="F53" s="45"/>
      <c r="G53" s="45"/>
      <c r="H53" s="45"/>
      <c r="I53" s="45"/>
      <c r="J53" s="45"/>
      <c r="K53" s="45"/>
    </row>
    <row r="54" spans="1:11" ht="10.050000000000001" customHeight="1" x14ac:dyDescent="0.25">
      <c r="A54" s="45"/>
      <c r="B54" s="45"/>
      <c r="C54" s="45"/>
      <c r="D54" s="45"/>
      <c r="E54" s="45"/>
      <c r="F54" s="45"/>
      <c r="G54" s="45"/>
      <c r="H54" s="45"/>
      <c r="I54" s="45"/>
      <c r="J54" s="45"/>
      <c r="K54" s="45"/>
    </row>
    <row r="55" spans="1:11" ht="30" x14ac:dyDescent="0.25">
      <c r="A55" s="50"/>
      <c r="B55" s="33" t="s">
        <v>153</v>
      </c>
      <c r="C55" s="33" t="s">
        <v>154</v>
      </c>
      <c r="D55" s="33" t="s">
        <v>101</v>
      </c>
      <c r="E55" s="33" t="s">
        <v>165</v>
      </c>
      <c r="F55" s="33" t="s">
        <v>141</v>
      </c>
      <c r="G55" s="33" t="s">
        <v>142</v>
      </c>
      <c r="H55" s="33" t="s">
        <v>143</v>
      </c>
      <c r="I55" s="33" t="s">
        <v>138</v>
      </c>
      <c r="J55" s="33" t="s">
        <v>144</v>
      </c>
      <c r="K55" s="50"/>
    </row>
    <row r="56" spans="1:11" s="17" customFormat="1" ht="18" customHeight="1" x14ac:dyDescent="0.3">
      <c r="A56" s="19"/>
      <c r="B56" s="267">
        <v>30020</v>
      </c>
      <c r="C56" s="267">
        <v>8400</v>
      </c>
      <c r="D56" s="267">
        <v>4</v>
      </c>
      <c r="E56" s="81">
        <v>160</v>
      </c>
      <c r="F56" s="267">
        <v>1</v>
      </c>
      <c r="G56" s="70">
        <v>0.21</v>
      </c>
      <c r="H56" s="267" t="s">
        <v>203</v>
      </c>
      <c r="I56" s="81">
        <f>D56*E56</f>
        <v>640</v>
      </c>
      <c r="J56" s="81">
        <f>G56*I56</f>
        <v>134.4</v>
      </c>
      <c r="K56" s="19"/>
    </row>
    <row r="57" spans="1:11" s="17" customFormat="1" ht="18" customHeight="1" x14ac:dyDescent="0.3">
      <c r="A57" s="19"/>
      <c r="B57" s="267">
        <v>30010</v>
      </c>
      <c r="C57" s="267">
        <v>8400</v>
      </c>
      <c r="D57" s="267">
        <v>4</v>
      </c>
      <c r="E57" s="81">
        <v>170</v>
      </c>
      <c r="F57" s="267">
        <v>1</v>
      </c>
      <c r="G57" s="70">
        <v>0.21</v>
      </c>
      <c r="H57" s="267" t="s">
        <v>203</v>
      </c>
      <c r="I57" s="81">
        <f>D57*E57</f>
        <v>680</v>
      </c>
      <c r="J57" s="81">
        <f>G57*I57</f>
        <v>142.79999999999998</v>
      </c>
      <c r="K57" s="19"/>
    </row>
    <row r="58" spans="1:11" ht="10.050000000000001" customHeight="1" x14ac:dyDescent="0.25">
      <c r="A58" s="45"/>
      <c r="B58" s="45"/>
      <c r="C58" s="45"/>
      <c r="D58" s="45"/>
      <c r="E58" s="45"/>
      <c r="F58" s="45"/>
      <c r="G58" s="45"/>
      <c r="H58" s="45"/>
      <c r="I58" s="45"/>
      <c r="J58" s="45"/>
      <c r="K58" s="45"/>
    </row>
    <row r="59" spans="1:11" x14ac:dyDescent="0.25">
      <c r="A59" s="17"/>
      <c r="B59" s="17"/>
    </row>
    <row r="60" spans="1:11" x14ac:dyDescent="0.25">
      <c r="A60" s="17" t="s">
        <v>6</v>
      </c>
      <c r="B60" s="17" t="s">
        <v>403</v>
      </c>
    </row>
    <row r="61" spans="1:11" ht="10.050000000000001" customHeight="1" x14ac:dyDescent="0.25">
      <c r="A61" s="45"/>
      <c r="B61" s="45"/>
      <c r="C61" s="45"/>
      <c r="D61" s="45"/>
      <c r="E61" s="45"/>
      <c r="F61" s="45"/>
      <c r="G61" s="45"/>
      <c r="H61" s="45"/>
      <c r="I61" s="45"/>
      <c r="J61" s="45"/>
      <c r="K61" s="45"/>
    </row>
    <row r="62" spans="1:11" s="17" customFormat="1" ht="18" customHeight="1" x14ac:dyDescent="0.3">
      <c r="A62" s="19"/>
      <c r="B62" s="20" t="s">
        <v>156</v>
      </c>
      <c r="C62" s="19"/>
      <c r="D62" s="19"/>
      <c r="E62" s="19"/>
      <c r="F62" s="19"/>
      <c r="G62" s="19"/>
      <c r="H62" s="19"/>
      <c r="I62" s="19"/>
      <c r="J62" s="19"/>
      <c r="K62" s="19"/>
    </row>
    <row r="63" spans="1:11" ht="10.050000000000001" customHeight="1" x14ac:dyDescent="0.25">
      <c r="A63" s="45"/>
      <c r="B63" s="45"/>
      <c r="C63" s="45"/>
      <c r="D63" s="45"/>
      <c r="E63" s="45"/>
      <c r="F63" s="45"/>
      <c r="G63" s="45"/>
      <c r="H63" s="45"/>
      <c r="I63" s="45"/>
      <c r="J63" s="45"/>
      <c r="K63" s="45"/>
    </row>
    <row r="64" spans="1:11" s="17" customFormat="1" ht="18" customHeight="1" x14ac:dyDescent="0.3">
      <c r="A64" s="19"/>
      <c r="B64" s="21" t="s">
        <v>130</v>
      </c>
      <c r="C64" s="23">
        <v>90</v>
      </c>
      <c r="D64" s="19"/>
      <c r="E64" s="21" t="s">
        <v>131</v>
      </c>
      <c r="F64" s="24" t="s">
        <v>169</v>
      </c>
      <c r="G64" s="19"/>
      <c r="H64" s="331" t="s">
        <v>132</v>
      </c>
      <c r="I64" s="332"/>
      <c r="J64" s="26" t="s">
        <v>401</v>
      </c>
      <c r="K64" s="19"/>
    </row>
    <row r="65" spans="1:11" ht="10.050000000000001" customHeight="1" x14ac:dyDescent="0.25">
      <c r="A65" s="45"/>
      <c r="B65" s="45"/>
      <c r="C65" s="45"/>
      <c r="D65" s="45"/>
      <c r="E65" s="45"/>
      <c r="F65" s="45"/>
      <c r="G65" s="45"/>
      <c r="H65" s="45"/>
      <c r="I65" s="45"/>
      <c r="J65" s="45"/>
      <c r="K65" s="45"/>
    </row>
    <row r="66" spans="1:11" ht="15.6" x14ac:dyDescent="0.3">
      <c r="A66" s="45"/>
      <c r="B66" s="49" t="s">
        <v>139</v>
      </c>
      <c r="C66" s="45"/>
      <c r="D66" s="45"/>
      <c r="E66" s="45"/>
      <c r="F66" s="45"/>
      <c r="G66" s="45"/>
      <c r="H66" s="45"/>
      <c r="I66" s="45"/>
      <c r="J66" s="45"/>
      <c r="K66" s="45"/>
    </row>
    <row r="67" spans="1:11" ht="10.050000000000001" customHeight="1" x14ac:dyDescent="0.25">
      <c r="A67" s="45"/>
      <c r="B67" s="45"/>
      <c r="C67" s="45"/>
      <c r="D67" s="45"/>
      <c r="E67" s="45"/>
      <c r="F67" s="45"/>
      <c r="G67" s="45"/>
      <c r="H67" s="45"/>
      <c r="I67" s="45"/>
      <c r="J67" s="45"/>
      <c r="K67" s="45"/>
    </row>
    <row r="68" spans="1:11" ht="30" x14ac:dyDescent="0.25">
      <c r="A68" s="18"/>
      <c r="B68" s="53" t="s">
        <v>113</v>
      </c>
      <c r="C68" s="54" t="s">
        <v>116</v>
      </c>
      <c r="D68" s="54" t="s">
        <v>157</v>
      </c>
      <c r="E68" s="358" t="s">
        <v>0</v>
      </c>
      <c r="F68" s="336"/>
      <c r="G68" s="336"/>
      <c r="H68" s="337"/>
      <c r="I68" s="33" t="s">
        <v>1</v>
      </c>
      <c r="J68" s="34" t="s">
        <v>2</v>
      </c>
      <c r="K68" s="45"/>
    </row>
    <row r="69" spans="1:11" s="17" customFormat="1" ht="18" customHeight="1" x14ac:dyDescent="0.3">
      <c r="A69" s="19"/>
      <c r="B69" s="40">
        <v>44743</v>
      </c>
      <c r="C69" s="41">
        <v>7000</v>
      </c>
      <c r="D69" s="42"/>
      <c r="E69" s="334" t="s">
        <v>400</v>
      </c>
      <c r="F69" s="334"/>
      <c r="G69" s="334"/>
      <c r="H69" s="334"/>
      <c r="I69" s="56">
        <f>J70+J71</f>
        <v>520</v>
      </c>
      <c r="J69" s="35"/>
      <c r="K69" s="19"/>
    </row>
    <row r="70" spans="1:11" s="17" customFormat="1" ht="18" customHeight="1" x14ac:dyDescent="0.3">
      <c r="A70" s="19"/>
      <c r="B70" s="40">
        <v>44743</v>
      </c>
      <c r="C70" s="41">
        <v>3000</v>
      </c>
      <c r="D70" s="42">
        <v>30020</v>
      </c>
      <c r="E70" s="334" t="s">
        <v>404</v>
      </c>
      <c r="F70" s="334"/>
      <c r="G70" s="334"/>
      <c r="H70" s="334"/>
      <c r="I70" s="56"/>
      <c r="J70" s="35">
        <v>240</v>
      </c>
      <c r="K70" s="19"/>
    </row>
    <row r="71" spans="1:11" s="17" customFormat="1" ht="18" customHeight="1" x14ac:dyDescent="0.3">
      <c r="A71" s="19"/>
      <c r="B71" s="40">
        <v>44743</v>
      </c>
      <c r="C71" s="41">
        <v>3000</v>
      </c>
      <c r="D71" s="42">
        <v>30010</v>
      </c>
      <c r="E71" s="334" t="s">
        <v>404</v>
      </c>
      <c r="F71" s="334"/>
      <c r="G71" s="334"/>
      <c r="H71" s="334"/>
      <c r="I71" s="56"/>
      <c r="J71" s="35">
        <v>280</v>
      </c>
      <c r="K71" s="19"/>
    </row>
    <row r="72" spans="1:11" ht="10.050000000000001" customHeight="1" x14ac:dyDescent="0.25">
      <c r="A72" s="45"/>
      <c r="B72" s="45"/>
      <c r="C72" s="45"/>
      <c r="D72" s="45"/>
      <c r="E72" s="45"/>
      <c r="F72" s="45"/>
      <c r="G72" s="45"/>
      <c r="H72" s="45"/>
      <c r="I72" s="45"/>
      <c r="J72" s="45"/>
      <c r="K72" s="45"/>
    </row>
    <row r="73" spans="1:11" ht="15" customHeight="1" x14ac:dyDescent="0.25"/>
    <row r="74" spans="1:11" ht="15.6" x14ac:dyDescent="0.25">
      <c r="A74" s="17" t="s">
        <v>4</v>
      </c>
      <c r="B74" s="17" t="s">
        <v>405</v>
      </c>
    </row>
    <row r="75" spans="1:11" ht="15.6" x14ac:dyDescent="0.25">
      <c r="A75" s="17"/>
      <c r="B75" s="344" t="s">
        <v>162</v>
      </c>
      <c r="C75" s="345"/>
      <c r="D75" s="345"/>
      <c r="E75" s="345"/>
      <c r="F75" s="345"/>
      <c r="G75" s="345"/>
      <c r="H75" s="345"/>
      <c r="I75" s="345"/>
      <c r="J75" s="345"/>
      <c r="K75" s="37" t="s">
        <v>163</v>
      </c>
    </row>
    <row r="76" spans="1:11" ht="30" x14ac:dyDescent="0.25">
      <c r="A76" s="17"/>
      <c r="B76" s="38" t="s">
        <v>113</v>
      </c>
      <c r="C76" s="38" t="s">
        <v>130</v>
      </c>
      <c r="D76" s="39" t="s">
        <v>146</v>
      </c>
      <c r="E76" s="38" t="s">
        <v>116</v>
      </c>
      <c r="F76" s="38" t="s">
        <v>178</v>
      </c>
      <c r="G76" s="335" t="s">
        <v>0</v>
      </c>
      <c r="H76" s="336"/>
      <c r="I76" s="337"/>
      <c r="J76" s="39" t="s">
        <v>1</v>
      </c>
      <c r="K76" s="38" t="s">
        <v>2</v>
      </c>
    </row>
    <row r="77" spans="1:11" ht="18" customHeight="1" x14ac:dyDescent="0.25">
      <c r="A77" s="17"/>
      <c r="B77" s="40">
        <v>44743</v>
      </c>
      <c r="C77" s="41">
        <v>60</v>
      </c>
      <c r="D77" s="42" t="s">
        <v>401</v>
      </c>
      <c r="E77" s="41">
        <v>1100</v>
      </c>
      <c r="F77" s="42">
        <v>11200</v>
      </c>
      <c r="G77" s="349" t="s">
        <v>402</v>
      </c>
      <c r="H77" s="350"/>
      <c r="I77" s="351"/>
      <c r="J77" s="56">
        <v>1597.2</v>
      </c>
      <c r="K77" s="35"/>
    </row>
    <row r="78" spans="1:11" ht="18" customHeight="1" x14ac:dyDescent="0.25">
      <c r="A78" s="17"/>
      <c r="B78" s="40">
        <v>44743</v>
      </c>
      <c r="C78" s="41">
        <v>60</v>
      </c>
      <c r="D78" s="42" t="s">
        <v>401</v>
      </c>
      <c r="E78" s="41">
        <v>8400</v>
      </c>
      <c r="F78" s="42"/>
      <c r="G78" s="349" t="s">
        <v>400</v>
      </c>
      <c r="H78" s="350"/>
      <c r="I78" s="351"/>
      <c r="J78" s="56"/>
      <c r="K78" s="35">
        <v>1320</v>
      </c>
    </row>
    <row r="79" spans="1:11" ht="18" customHeight="1" x14ac:dyDescent="0.25">
      <c r="A79" s="17"/>
      <c r="B79" s="40">
        <v>44743</v>
      </c>
      <c r="C79" s="41">
        <v>60</v>
      </c>
      <c r="D79" s="42" t="s">
        <v>401</v>
      </c>
      <c r="E79" s="41">
        <v>1650</v>
      </c>
      <c r="F79" s="42"/>
      <c r="G79" s="349" t="s">
        <v>400</v>
      </c>
      <c r="H79" s="350"/>
      <c r="I79" s="351"/>
      <c r="J79" s="56"/>
      <c r="K79" s="35">
        <v>277.2</v>
      </c>
    </row>
    <row r="80" spans="1:11" ht="18" customHeight="1" x14ac:dyDescent="0.25">
      <c r="A80" s="17"/>
      <c r="B80" s="244" t="s">
        <v>406</v>
      </c>
      <c r="C80" s="79"/>
      <c r="D80" s="79"/>
      <c r="E80" s="79"/>
      <c r="F80" s="79"/>
      <c r="G80" s="58"/>
      <c r="H80" s="58"/>
      <c r="I80" s="58"/>
      <c r="J80" s="268"/>
      <c r="K80" s="269"/>
    </row>
    <row r="81" spans="1:11" ht="18" customHeight="1" x14ac:dyDescent="0.25">
      <c r="A81" s="17"/>
      <c r="B81" s="344" t="s">
        <v>162</v>
      </c>
      <c r="C81" s="345"/>
      <c r="D81" s="345"/>
      <c r="E81" s="345"/>
      <c r="F81" s="345"/>
      <c r="G81" s="345"/>
      <c r="H81" s="345"/>
      <c r="I81" s="345"/>
      <c r="J81" s="345"/>
      <c r="K81" s="37" t="s">
        <v>163</v>
      </c>
    </row>
    <row r="82" spans="1:11" s="271" customFormat="1" ht="30" customHeight="1" x14ac:dyDescent="0.3">
      <c r="A82" s="270"/>
      <c r="B82" s="38" t="s">
        <v>113</v>
      </c>
      <c r="C82" s="38" t="s">
        <v>130</v>
      </c>
      <c r="D82" s="39" t="s">
        <v>146</v>
      </c>
      <c r="E82" s="38" t="s">
        <v>116</v>
      </c>
      <c r="F82" s="38" t="s">
        <v>178</v>
      </c>
      <c r="G82" s="335" t="s">
        <v>0</v>
      </c>
      <c r="H82" s="336"/>
      <c r="I82" s="337"/>
      <c r="J82" s="32" t="s">
        <v>1</v>
      </c>
      <c r="K82" s="38" t="s">
        <v>2</v>
      </c>
    </row>
    <row r="83" spans="1:11" ht="18" customHeight="1" x14ac:dyDescent="0.25">
      <c r="A83" s="17"/>
      <c r="B83" s="40">
        <v>44743</v>
      </c>
      <c r="C83" s="41">
        <v>90</v>
      </c>
      <c r="D83" s="42" t="s">
        <v>401</v>
      </c>
      <c r="E83" s="41">
        <v>7000</v>
      </c>
      <c r="F83" s="42"/>
      <c r="G83" s="349" t="s">
        <v>400</v>
      </c>
      <c r="H83" s="350"/>
      <c r="I83" s="351"/>
      <c r="J83" s="56">
        <f>K84+K85</f>
        <v>520</v>
      </c>
      <c r="K83" s="35"/>
    </row>
    <row r="84" spans="1:11" ht="18" customHeight="1" x14ac:dyDescent="0.25">
      <c r="A84" s="17"/>
      <c r="B84" s="40">
        <v>44743</v>
      </c>
      <c r="C84" s="41">
        <v>90</v>
      </c>
      <c r="D84" s="42" t="s">
        <v>401</v>
      </c>
      <c r="E84" s="41">
        <v>3000</v>
      </c>
      <c r="F84" s="42">
        <v>30020</v>
      </c>
      <c r="G84" s="349" t="s">
        <v>404</v>
      </c>
      <c r="H84" s="350"/>
      <c r="I84" s="351"/>
      <c r="J84" s="56"/>
      <c r="K84" s="35">
        <v>240</v>
      </c>
    </row>
    <row r="85" spans="1:11" ht="18" customHeight="1" x14ac:dyDescent="0.25">
      <c r="A85" s="17"/>
      <c r="B85" s="40">
        <v>44743</v>
      </c>
      <c r="C85" s="41">
        <v>90</v>
      </c>
      <c r="D85" s="42" t="s">
        <v>401</v>
      </c>
      <c r="E85" s="41">
        <v>3000</v>
      </c>
      <c r="F85" s="42">
        <v>30010</v>
      </c>
      <c r="G85" s="349" t="s">
        <v>404</v>
      </c>
      <c r="H85" s="350"/>
      <c r="I85" s="351"/>
      <c r="J85" s="56"/>
      <c r="K85" s="35">
        <v>280</v>
      </c>
    </row>
    <row r="86" spans="1:11" ht="18" customHeight="1" x14ac:dyDescent="0.25">
      <c r="A86" s="17"/>
      <c r="B86" s="78"/>
      <c r="C86" s="79"/>
      <c r="D86" s="79"/>
      <c r="E86" s="79"/>
      <c r="F86" s="79"/>
      <c r="G86" s="272"/>
      <c r="H86" s="272"/>
      <c r="I86" s="272"/>
      <c r="J86" s="268"/>
      <c r="K86" s="273"/>
    </row>
    <row r="87" spans="1:11" ht="18" customHeight="1" x14ac:dyDescent="0.25">
      <c r="A87" s="17"/>
      <c r="B87" s="78"/>
      <c r="C87" s="79"/>
      <c r="D87" s="79"/>
      <c r="E87" s="79"/>
      <c r="F87" s="79"/>
      <c r="G87" s="272"/>
      <c r="H87" s="272"/>
      <c r="I87" s="272"/>
      <c r="J87" s="268"/>
      <c r="K87" s="273"/>
    </row>
    <row r="88" spans="1:11" ht="18" customHeight="1" x14ac:dyDescent="0.25">
      <c r="A88" s="17"/>
      <c r="B88" s="16" t="s">
        <v>407</v>
      </c>
      <c r="C88" s="79"/>
      <c r="D88" s="79"/>
      <c r="E88" s="79"/>
      <c r="F88" s="79"/>
      <c r="G88" s="272"/>
      <c r="H88" s="272"/>
      <c r="I88" s="272"/>
      <c r="J88" s="268"/>
      <c r="K88" s="273"/>
    </row>
    <row r="89" spans="1:11" ht="18" customHeight="1" x14ac:dyDescent="0.25">
      <c r="A89" s="17"/>
      <c r="B89" s="1" t="s">
        <v>408</v>
      </c>
      <c r="C89" s="79"/>
      <c r="D89" s="79"/>
      <c r="E89" s="79"/>
      <c r="F89" s="79"/>
      <c r="G89" s="272"/>
      <c r="H89" s="272"/>
      <c r="I89" s="272"/>
      <c r="J89" s="268"/>
      <c r="K89" s="273"/>
    </row>
    <row r="90" spans="1:11" ht="18" customHeight="1" x14ac:dyDescent="0.25">
      <c r="A90" s="17"/>
      <c r="B90" s="344" t="s">
        <v>162</v>
      </c>
      <c r="C90" s="345"/>
      <c r="D90" s="345"/>
      <c r="E90" s="345"/>
      <c r="F90" s="345"/>
      <c r="G90" s="345"/>
      <c r="H90" s="345"/>
      <c r="I90" s="345"/>
      <c r="J90" s="345"/>
      <c r="K90" s="37" t="s">
        <v>163</v>
      </c>
    </row>
    <row r="91" spans="1:11" ht="31.8" customHeight="1" x14ac:dyDescent="0.25">
      <c r="A91" s="17"/>
      <c r="B91" s="38" t="s">
        <v>113</v>
      </c>
      <c r="C91" s="38" t="s">
        <v>130</v>
      </c>
      <c r="D91" s="39" t="s">
        <v>146</v>
      </c>
      <c r="E91" s="38" t="s">
        <v>116</v>
      </c>
      <c r="F91" s="38" t="s">
        <v>178</v>
      </c>
      <c r="G91" s="335" t="s">
        <v>0</v>
      </c>
      <c r="H91" s="336"/>
      <c r="I91" s="337"/>
      <c r="J91" s="32" t="s">
        <v>1</v>
      </c>
      <c r="K91" s="38" t="s">
        <v>2</v>
      </c>
    </row>
    <row r="92" spans="1:11" ht="18" customHeight="1" x14ac:dyDescent="0.25">
      <c r="A92" s="17"/>
      <c r="B92" s="40">
        <v>44742</v>
      </c>
      <c r="C92" s="41">
        <v>90</v>
      </c>
      <c r="D92" s="42" t="s">
        <v>394</v>
      </c>
      <c r="E92" s="82" t="s">
        <v>120</v>
      </c>
      <c r="F92" s="42"/>
      <c r="G92" s="349" t="s">
        <v>177</v>
      </c>
      <c r="H92" s="350"/>
      <c r="I92" s="351"/>
      <c r="J92" s="56">
        <v>72.599999999999994</v>
      </c>
      <c r="K92" s="35"/>
    </row>
    <row r="93" spans="1:11" ht="18" customHeight="1" x14ac:dyDescent="0.25">
      <c r="A93" s="17"/>
      <c r="B93" s="40">
        <v>44742</v>
      </c>
      <c r="C93" s="41">
        <v>90</v>
      </c>
      <c r="D93" s="42" t="s">
        <v>394</v>
      </c>
      <c r="E93" s="41">
        <v>3000</v>
      </c>
      <c r="F93" s="42">
        <v>30020</v>
      </c>
      <c r="G93" s="349" t="s">
        <v>409</v>
      </c>
      <c r="H93" s="350"/>
      <c r="I93" s="351"/>
      <c r="J93" s="56"/>
      <c r="K93" s="35">
        <v>60</v>
      </c>
    </row>
    <row r="94" spans="1:11" ht="18" customHeight="1" x14ac:dyDescent="0.25">
      <c r="A94" s="17"/>
      <c r="B94" s="40">
        <v>44742</v>
      </c>
      <c r="C94" s="41">
        <v>90</v>
      </c>
      <c r="D94" s="42" t="s">
        <v>394</v>
      </c>
      <c r="E94" s="41">
        <v>1665</v>
      </c>
      <c r="F94" s="42"/>
      <c r="G94" s="349" t="s">
        <v>410</v>
      </c>
      <c r="H94" s="350"/>
      <c r="I94" s="351"/>
      <c r="J94" s="56"/>
      <c r="K94" s="35">
        <v>12.6</v>
      </c>
    </row>
    <row r="95" spans="1:11" ht="18" customHeight="1" x14ac:dyDescent="0.25">
      <c r="A95" s="17"/>
      <c r="B95" s="78"/>
      <c r="C95" s="79"/>
      <c r="D95" s="79"/>
      <c r="E95" s="79"/>
      <c r="F95" s="79"/>
      <c r="G95" s="272"/>
      <c r="H95" s="272"/>
      <c r="I95" s="272"/>
      <c r="J95" s="268"/>
      <c r="K95" s="273"/>
    </row>
    <row r="96" spans="1:11" ht="18" customHeight="1" x14ac:dyDescent="0.25">
      <c r="A96" s="17"/>
      <c r="B96" s="78"/>
      <c r="C96" s="79"/>
      <c r="D96" s="79"/>
      <c r="E96" s="79"/>
      <c r="F96" s="79"/>
      <c r="G96" s="272"/>
      <c r="H96" s="272"/>
      <c r="I96" s="272"/>
      <c r="J96" s="268"/>
      <c r="K96" s="273"/>
    </row>
    <row r="97" spans="1:11" ht="18" customHeight="1" x14ac:dyDescent="0.25">
      <c r="A97" s="17"/>
      <c r="B97" s="78"/>
      <c r="C97" s="79"/>
      <c r="D97" s="79"/>
      <c r="E97" s="79"/>
      <c r="F97" s="79"/>
      <c r="G97" s="272"/>
      <c r="H97" s="272"/>
      <c r="I97" s="272"/>
      <c r="J97" s="268"/>
      <c r="K97" s="273"/>
    </row>
    <row r="98" spans="1:11" ht="18" customHeight="1" x14ac:dyDescent="0.25">
      <c r="A98" s="17"/>
      <c r="B98" s="78"/>
      <c r="C98" s="79"/>
      <c r="D98" s="79"/>
      <c r="E98" s="79"/>
      <c r="F98" s="79"/>
      <c r="G98" s="272"/>
      <c r="H98" s="272"/>
      <c r="I98" s="272"/>
      <c r="J98" s="268"/>
      <c r="K98" s="273"/>
    </row>
  </sheetData>
  <mergeCells count="45">
    <mergeCell ref="G20:I20"/>
    <mergeCell ref="B5:J5"/>
    <mergeCell ref="G6:I6"/>
    <mergeCell ref="G7:I7"/>
    <mergeCell ref="G8:I8"/>
    <mergeCell ref="G9:I9"/>
    <mergeCell ref="G10:I10"/>
    <mergeCell ref="B15:J15"/>
    <mergeCell ref="G16:I16"/>
    <mergeCell ref="G17:I17"/>
    <mergeCell ref="G18:I18"/>
    <mergeCell ref="G19:I19"/>
    <mergeCell ref="D47:E47"/>
    <mergeCell ref="B25:J25"/>
    <mergeCell ref="G26:I26"/>
    <mergeCell ref="G27:I27"/>
    <mergeCell ref="G28:I28"/>
    <mergeCell ref="G29:I29"/>
    <mergeCell ref="G30:I30"/>
    <mergeCell ref="B35:J35"/>
    <mergeCell ref="G36:I36"/>
    <mergeCell ref="G37:I37"/>
    <mergeCell ref="G38:I38"/>
    <mergeCell ref="G39:I39"/>
    <mergeCell ref="B81:J81"/>
    <mergeCell ref="F49:G49"/>
    <mergeCell ref="H64:I64"/>
    <mergeCell ref="E68:H68"/>
    <mergeCell ref="E69:H69"/>
    <mergeCell ref="E70:H70"/>
    <mergeCell ref="E71:H71"/>
    <mergeCell ref="B75:J75"/>
    <mergeCell ref="G76:I76"/>
    <mergeCell ref="G77:I77"/>
    <mergeCell ref="G78:I78"/>
    <mergeCell ref="G79:I79"/>
    <mergeCell ref="G92:I92"/>
    <mergeCell ref="G93:I93"/>
    <mergeCell ref="G94:I94"/>
    <mergeCell ref="G82:I82"/>
    <mergeCell ref="G83:I83"/>
    <mergeCell ref="G84:I84"/>
    <mergeCell ref="G85:I85"/>
    <mergeCell ref="B90:J90"/>
    <mergeCell ref="G91:I91"/>
  </mergeCells>
  <pageMargins left="0.7" right="0.7" top="0.75" bottom="0.75" header="0.3" footer="0.3"/>
  <ignoredErrors>
    <ignoredError sqref="E92 E38 G39 E28 E18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61494B-3D1E-4618-9BC2-28A1FEE6303E}">
  <dimension ref="A1:C99"/>
  <sheetViews>
    <sheetView topLeftCell="A61" zoomScale="175" zoomScaleNormal="175" workbookViewId="0">
      <selection activeCell="B68" sqref="B68"/>
    </sheetView>
  </sheetViews>
  <sheetFormatPr defaultRowHeight="15" x14ac:dyDescent="0.25"/>
  <cols>
    <col min="1" max="1" width="8.88671875" style="1"/>
    <col min="2" max="2" width="42" style="1" customWidth="1"/>
    <col min="3" max="16384" width="8.88671875" style="1"/>
  </cols>
  <sheetData>
    <row r="1" spans="1:2" ht="15.6" x14ac:dyDescent="0.3">
      <c r="A1" s="2" t="s">
        <v>70</v>
      </c>
    </row>
    <row r="2" spans="1:2" ht="15.6" x14ac:dyDescent="0.3">
      <c r="A2" s="2"/>
    </row>
    <row r="3" spans="1:2" ht="15.6" x14ac:dyDescent="0.3">
      <c r="A3" s="2" t="s">
        <v>71</v>
      </c>
    </row>
    <row r="5" spans="1:2" ht="15.6" x14ac:dyDescent="0.3">
      <c r="A5" s="2" t="s">
        <v>59</v>
      </c>
    </row>
    <row r="6" spans="1:2" x14ac:dyDescent="0.25">
      <c r="A6" s="1" t="s">
        <v>69</v>
      </c>
    </row>
    <row r="7" spans="1:2" x14ac:dyDescent="0.25">
      <c r="A7" s="1" t="s">
        <v>56</v>
      </c>
    </row>
    <row r="8" spans="1:2" x14ac:dyDescent="0.25">
      <c r="A8" s="1" t="s">
        <v>57</v>
      </c>
    </row>
    <row r="10" spans="1:2" s="3" customFormat="1" ht="15.6" x14ac:dyDescent="0.3">
      <c r="A10" s="3" t="s">
        <v>60</v>
      </c>
      <c r="B10" s="3" t="s">
        <v>62</v>
      </c>
    </row>
    <row r="11" spans="1:2" x14ac:dyDescent="0.25">
      <c r="B11" s="1" t="s">
        <v>61</v>
      </c>
    </row>
    <row r="12" spans="1:2" x14ac:dyDescent="0.25">
      <c r="B12" s="1" t="s">
        <v>63</v>
      </c>
    </row>
    <row r="13" spans="1:2" x14ac:dyDescent="0.25">
      <c r="B13" s="1" t="s">
        <v>66</v>
      </c>
    </row>
    <row r="14" spans="1:2" x14ac:dyDescent="0.25">
      <c r="B14" s="1" t="s">
        <v>67</v>
      </c>
    </row>
    <row r="16" spans="1:2" s="3" customFormat="1" ht="15.6" x14ac:dyDescent="0.3">
      <c r="A16" s="3" t="s">
        <v>60</v>
      </c>
      <c r="B16" s="3" t="s">
        <v>58</v>
      </c>
    </row>
    <row r="18" spans="1:3" ht="15.6" x14ac:dyDescent="0.3">
      <c r="A18" s="2" t="s">
        <v>72</v>
      </c>
      <c r="C18" s="4"/>
    </row>
    <row r="19" spans="1:3" x14ac:dyDescent="0.25">
      <c r="A19" s="5">
        <v>200</v>
      </c>
      <c r="B19" s="1" t="s">
        <v>7</v>
      </c>
    </row>
    <row r="20" spans="1:3" x14ac:dyDescent="0.25">
      <c r="A20" s="5">
        <v>210</v>
      </c>
      <c r="B20" s="1" t="s">
        <v>8</v>
      </c>
    </row>
    <row r="21" spans="1:3" x14ac:dyDescent="0.25">
      <c r="A21" s="5">
        <v>300</v>
      </c>
      <c r="B21" s="1" t="s">
        <v>9</v>
      </c>
    </row>
    <row r="22" spans="1:3" x14ac:dyDescent="0.25">
      <c r="A22" s="5">
        <v>310</v>
      </c>
      <c r="B22" s="1" t="s">
        <v>10</v>
      </c>
    </row>
    <row r="23" spans="1:3" x14ac:dyDescent="0.25">
      <c r="A23" s="5">
        <v>400</v>
      </c>
      <c r="B23" s="1" t="s">
        <v>73</v>
      </c>
    </row>
    <row r="24" spans="1:3" x14ac:dyDescent="0.25">
      <c r="A24" s="5">
        <v>410</v>
      </c>
      <c r="B24" s="1" t="s">
        <v>74</v>
      </c>
    </row>
    <row r="25" spans="1:3" x14ac:dyDescent="0.25">
      <c r="A25" s="5">
        <v>420</v>
      </c>
      <c r="B25" s="1" t="s">
        <v>75</v>
      </c>
    </row>
    <row r="26" spans="1:3" x14ac:dyDescent="0.25">
      <c r="A26" s="5">
        <v>500</v>
      </c>
      <c r="B26" s="1" t="s">
        <v>11</v>
      </c>
    </row>
    <row r="27" spans="1:3" x14ac:dyDescent="0.25">
      <c r="A27" s="5">
        <v>510</v>
      </c>
      <c r="B27" s="1" t="s">
        <v>12</v>
      </c>
    </row>
    <row r="28" spans="1:3" x14ac:dyDescent="0.25">
      <c r="A28" s="5">
        <v>600</v>
      </c>
      <c r="B28" s="1" t="s">
        <v>13</v>
      </c>
    </row>
    <row r="29" spans="1:3" x14ac:dyDescent="0.25">
      <c r="A29" s="5">
        <v>680</v>
      </c>
      <c r="B29" s="1" t="s">
        <v>14</v>
      </c>
    </row>
    <row r="30" spans="1:3" x14ac:dyDescent="0.25">
      <c r="A30" s="5">
        <v>695</v>
      </c>
      <c r="B30" s="1" t="s">
        <v>76</v>
      </c>
    </row>
    <row r="31" spans="1:3" x14ac:dyDescent="0.25">
      <c r="A31" s="5">
        <v>700</v>
      </c>
      <c r="B31" s="1" t="s">
        <v>15</v>
      </c>
    </row>
    <row r="32" spans="1:3" x14ac:dyDescent="0.25">
      <c r="A32" s="5">
        <v>750</v>
      </c>
      <c r="B32" s="1" t="s">
        <v>77</v>
      </c>
    </row>
    <row r="33" spans="1:2" x14ac:dyDescent="0.25">
      <c r="A33" s="5">
        <v>760</v>
      </c>
      <c r="B33" s="1" t="s">
        <v>78</v>
      </c>
    </row>
    <row r="34" spans="1:2" x14ac:dyDescent="0.25">
      <c r="A34" s="5">
        <v>800</v>
      </c>
      <c r="B34" s="1" t="s">
        <v>79</v>
      </c>
    </row>
    <row r="35" spans="1:2" x14ac:dyDescent="0.25">
      <c r="A35" s="5">
        <v>820</v>
      </c>
      <c r="B35" s="1" t="s">
        <v>80</v>
      </c>
    </row>
    <row r="36" spans="1:2" x14ac:dyDescent="0.25">
      <c r="A36" s="8">
        <v>1000</v>
      </c>
      <c r="B36" s="1" t="s">
        <v>16</v>
      </c>
    </row>
    <row r="37" spans="1:2" x14ac:dyDescent="0.25">
      <c r="A37" s="8">
        <v>1050</v>
      </c>
      <c r="B37" s="1" t="s">
        <v>17</v>
      </c>
    </row>
    <row r="38" spans="1:2" x14ac:dyDescent="0.25">
      <c r="A38" s="8">
        <v>1060</v>
      </c>
      <c r="B38" s="1" t="s">
        <v>18</v>
      </c>
    </row>
    <row r="39" spans="1:2" x14ac:dyDescent="0.25">
      <c r="A39" s="8">
        <v>1070</v>
      </c>
      <c r="B39" s="1" t="s">
        <v>19</v>
      </c>
    </row>
    <row r="40" spans="1:2" x14ac:dyDescent="0.25">
      <c r="A40" s="8">
        <v>1080</v>
      </c>
      <c r="B40" s="1" t="s">
        <v>20</v>
      </c>
    </row>
    <row r="41" spans="1:2" x14ac:dyDescent="0.25">
      <c r="A41" s="8">
        <v>1090</v>
      </c>
      <c r="B41" s="1" t="s">
        <v>81</v>
      </c>
    </row>
    <row r="42" spans="1:2" x14ac:dyDescent="0.25">
      <c r="A42" s="8">
        <v>1100</v>
      </c>
      <c r="B42" s="1" t="s">
        <v>21</v>
      </c>
    </row>
    <row r="43" spans="1:2" x14ac:dyDescent="0.25">
      <c r="A43" s="8">
        <v>1150</v>
      </c>
      <c r="B43" s="1" t="s">
        <v>82</v>
      </c>
    </row>
    <row r="44" spans="1:2" x14ac:dyDescent="0.25">
      <c r="A44" s="8">
        <v>1180</v>
      </c>
      <c r="B44" s="1" t="s">
        <v>83</v>
      </c>
    </row>
    <row r="45" spans="1:2" x14ac:dyDescent="0.25">
      <c r="A45" s="8">
        <v>1200</v>
      </c>
      <c r="B45" s="1" t="s">
        <v>22</v>
      </c>
    </row>
    <row r="46" spans="1:2" x14ac:dyDescent="0.25">
      <c r="A46" s="8">
        <v>1240</v>
      </c>
      <c r="B46" s="1" t="s">
        <v>23</v>
      </c>
    </row>
    <row r="47" spans="1:2" x14ac:dyDescent="0.25">
      <c r="A47" s="8">
        <v>1260</v>
      </c>
      <c r="B47" s="1" t="s">
        <v>24</v>
      </c>
    </row>
    <row r="48" spans="1:2" x14ac:dyDescent="0.25">
      <c r="A48" s="8">
        <v>1270</v>
      </c>
      <c r="B48" s="1" t="s">
        <v>25</v>
      </c>
    </row>
    <row r="49" spans="1:2" x14ac:dyDescent="0.25">
      <c r="A49" s="8">
        <v>1280</v>
      </c>
      <c r="B49" s="1" t="s">
        <v>26</v>
      </c>
    </row>
    <row r="50" spans="1:2" x14ac:dyDescent="0.25">
      <c r="A50" s="8">
        <v>1300</v>
      </c>
      <c r="B50" s="1" t="s">
        <v>84</v>
      </c>
    </row>
    <row r="51" spans="1:2" x14ac:dyDescent="0.25">
      <c r="A51" s="8">
        <v>1350</v>
      </c>
      <c r="B51" s="1" t="s">
        <v>85</v>
      </c>
    </row>
    <row r="52" spans="1:2" x14ac:dyDescent="0.25">
      <c r="A52" s="8">
        <v>1400</v>
      </c>
      <c r="B52" s="1" t="s">
        <v>27</v>
      </c>
    </row>
    <row r="53" spans="1:2" x14ac:dyDescent="0.25">
      <c r="A53" s="8">
        <v>1500</v>
      </c>
      <c r="B53" s="1" t="s">
        <v>28</v>
      </c>
    </row>
    <row r="54" spans="1:2" x14ac:dyDescent="0.25">
      <c r="A54" s="8">
        <v>1520</v>
      </c>
      <c r="B54" s="1" t="s">
        <v>29</v>
      </c>
    </row>
    <row r="55" spans="1:2" x14ac:dyDescent="0.25">
      <c r="A55" s="8">
        <v>1540</v>
      </c>
      <c r="B55" s="1" t="s">
        <v>86</v>
      </c>
    </row>
    <row r="56" spans="1:2" x14ac:dyDescent="0.25">
      <c r="A56" s="8">
        <v>1600</v>
      </c>
      <c r="B56" s="1" t="s">
        <v>30</v>
      </c>
    </row>
    <row r="57" spans="1:2" x14ac:dyDescent="0.25">
      <c r="A57" s="8">
        <v>1650</v>
      </c>
      <c r="B57" s="1" t="s">
        <v>31</v>
      </c>
    </row>
    <row r="58" spans="1:2" x14ac:dyDescent="0.25">
      <c r="A58" s="8">
        <v>1660</v>
      </c>
      <c r="B58" s="1" t="s">
        <v>32</v>
      </c>
    </row>
    <row r="59" spans="1:2" x14ac:dyDescent="0.25">
      <c r="A59" s="8">
        <v>1665</v>
      </c>
      <c r="B59" s="1" t="s">
        <v>87</v>
      </c>
    </row>
    <row r="60" spans="1:2" x14ac:dyDescent="0.25">
      <c r="A60" s="8">
        <v>1680</v>
      </c>
      <c r="B60" s="1" t="s">
        <v>33</v>
      </c>
    </row>
    <row r="61" spans="1:2" x14ac:dyDescent="0.25">
      <c r="A61" s="8">
        <v>3000</v>
      </c>
      <c r="B61" s="1" t="s">
        <v>34</v>
      </c>
    </row>
    <row r="62" spans="1:2" x14ac:dyDescent="0.25">
      <c r="A62" s="8">
        <v>3100</v>
      </c>
      <c r="B62" s="1" t="s">
        <v>88</v>
      </c>
    </row>
    <row r="63" spans="1:2" x14ac:dyDescent="0.25">
      <c r="A63" s="8">
        <v>3200</v>
      </c>
      <c r="B63" s="1" t="s">
        <v>89</v>
      </c>
    </row>
    <row r="64" spans="1:2" x14ac:dyDescent="0.25">
      <c r="A64" s="8">
        <v>3300</v>
      </c>
      <c r="B64" s="1" t="s">
        <v>90</v>
      </c>
    </row>
    <row r="65" spans="1:2" x14ac:dyDescent="0.25">
      <c r="A65" s="8">
        <v>4000</v>
      </c>
      <c r="B65" s="1" t="s">
        <v>35</v>
      </c>
    </row>
    <row r="66" spans="1:2" x14ac:dyDescent="0.25">
      <c r="A66" s="8">
        <v>4050</v>
      </c>
      <c r="B66" s="1" t="s">
        <v>36</v>
      </c>
    </row>
    <row r="67" spans="1:2" x14ac:dyDescent="0.25">
      <c r="A67" s="8">
        <v>4070</v>
      </c>
      <c r="B67" s="1" t="s">
        <v>107</v>
      </c>
    </row>
    <row r="68" spans="1:2" x14ac:dyDescent="0.25">
      <c r="A68" s="8">
        <v>4100</v>
      </c>
      <c r="B68" s="1" t="s">
        <v>37</v>
      </c>
    </row>
    <row r="69" spans="1:2" x14ac:dyDescent="0.25">
      <c r="A69" s="8">
        <v>4120</v>
      </c>
      <c r="B69" s="1" t="s">
        <v>38</v>
      </c>
    </row>
    <row r="70" spans="1:2" x14ac:dyDescent="0.25">
      <c r="A70" s="8">
        <v>4150</v>
      </c>
      <c r="B70" s="1" t="s">
        <v>91</v>
      </c>
    </row>
    <row r="71" spans="1:2" x14ac:dyDescent="0.25">
      <c r="A71" s="8">
        <v>4200</v>
      </c>
      <c r="B71" s="1" t="s">
        <v>39</v>
      </c>
    </row>
    <row r="72" spans="1:2" x14ac:dyDescent="0.25">
      <c r="A72" s="8">
        <v>4250</v>
      </c>
      <c r="B72" s="1" t="s">
        <v>40</v>
      </c>
    </row>
    <row r="73" spans="1:2" x14ac:dyDescent="0.25">
      <c r="A73" s="8">
        <v>4300</v>
      </c>
      <c r="B73" s="1" t="s">
        <v>41</v>
      </c>
    </row>
    <row r="74" spans="1:2" x14ac:dyDescent="0.25">
      <c r="A74" s="8">
        <v>4350</v>
      </c>
      <c r="B74" s="1" t="s">
        <v>42</v>
      </c>
    </row>
    <row r="75" spans="1:2" x14ac:dyDescent="0.25">
      <c r="A75" s="8">
        <v>4400</v>
      </c>
      <c r="B75" s="1" t="s">
        <v>43</v>
      </c>
    </row>
    <row r="76" spans="1:2" x14ac:dyDescent="0.25">
      <c r="A76" s="8">
        <v>4500</v>
      </c>
      <c r="B76" s="1" t="s">
        <v>92</v>
      </c>
    </row>
    <row r="77" spans="1:2" x14ac:dyDescent="0.25">
      <c r="A77" s="8">
        <v>4600</v>
      </c>
      <c r="B77" s="1" t="s">
        <v>44</v>
      </c>
    </row>
    <row r="78" spans="1:2" x14ac:dyDescent="0.25">
      <c r="A78" s="8">
        <v>4650</v>
      </c>
      <c r="B78" s="1" t="s">
        <v>45</v>
      </c>
    </row>
    <row r="79" spans="1:2" x14ac:dyDescent="0.25">
      <c r="A79" s="8">
        <v>4700</v>
      </c>
      <c r="B79" s="1" t="s">
        <v>55</v>
      </c>
    </row>
    <row r="80" spans="1:2" x14ac:dyDescent="0.25">
      <c r="A80" s="8">
        <v>4750</v>
      </c>
      <c r="B80" s="1" t="s">
        <v>93</v>
      </c>
    </row>
    <row r="81" spans="1:2" x14ac:dyDescent="0.25">
      <c r="A81" s="8">
        <v>4800</v>
      </c>
      <c r="B81" s="1" t="s">
        <v>94</v>
      </c>
    </row>
    <row r="82" spans="1:2" x14ac:dyDescent="0.25">
      <c r="A82" s="8">
        <v>4950</v>
      </c>
      <c r="B82" s="1" t="s">
        <v>95</v>
      </c>
    </row>
    <row r="83" spans="1:2" x14ac:dyDescent="0.25">
      <c r="A83" s="8">
        <v>4960</v>
      </c>
      <c r="B83" s="1" t="s">
        <v>46</v>
      </c>
    </row>
    <row r="84" spans="1:2" x14ac:dyDescent="0.25">
      <c r="A84" s="8">
        <v>4970</v>
      </c>
      <c r="B84" s="1" t="s">
        <v>47</v>
      </c>
    </row>
    <row r="85" spans="1:2" x14ac:dyDescent="0.25">
      <c r="A85" s="8">
        <v>4990</v>
      </c>
      <c r="B85" s="1" t="s">
        <v>48</v>
      </c>
    </row>
    <row r="86" spans="1:2" x14ac:dyDescent="0.25">
      <c r="A86" s="8">
        <v>7000</v>
      </c>
      <c r="B86" s="1" t="s">
        <v>49</v>
      </c>
    </row>
    <row r="87" spans="1:2" x14ac:dyDescent="0.25">
      <c r="A87" s="8">
        <v>7400</v>
      </c>
      <c r="B87" s="1" t="s">
        <v>96</v>
      </c>
    </row>
    <row r="88" spans="1:2" x14ac:dyDescent="0.25">
      <c r="A88" s="8">
        <v>7500</v>
      </c>
      <c r="B88" s="1" t="s">
        <v>97</v>
      </c>
    </row>
    <row r="89" spans="1:2" x14ac:dyDescent="0.25">
      <c r="A89" s="8">
        <v>8200</v>
      </c>
      <c r="B89" s="1" t="s">
        <v>50</v>
      </c>
    </row>
    <row r="90" spans="1:2" x14ac:dyDescent="0.25">
      <c r="A90" s="8">
        <v>8300</v>
      </c>
      <c r="B90" s="1" t="s">
        <v>98</v>
      </c>
    </row>
    <row r="91" spans="1:2" x14ac:dyDescent="0.25">
      <c r="A91" s="8">
        <v>8400</v>
      </c>
      <c r="B91" s="1" t="s">
        <v>51</v>
      </c>
    </row>
    <row r="92" spans="1:2" x14ac:dyDescent="0.25">
      <c r="A92" s="8">
        <v>8500</v>
      </c>
      <c r="B92" s="1" t="s">
        <v>52</v>
      </c>
    </row>
    <row r="93" spans="1:2" x14ac:dyDescent="0.25">
      <c r="A93" s="8">
        <v>8550</v>
      </c>
      <c r="B93" s="1" t="s">
        <v>53</v>
      </c>
    </row>
    <row r="94" spans="1:2" x14ac:dyDescent="0.25">
      <c r="A94" s="8">
        <v>8600</v>
      </c>
      <c r="B94" s="1" t="s">
        <v>99</v>
      </c>
    </row>
    <row r="95" spans="1:2" x14ac:dyDescent="0.25">
      <c r="A95" s="8">
        <v>9000</v>
      </c>
      <c r="B95" s="1" t="s">
        <v>100</v>
      </c>
    </row>
    <row r="96" spans="1:2" x14ac:dyDescent="0.25">
      <c r="A96" s="8">
        <v>9100</v>
      </c>
      <c r="B96" s="1" t="s">
        <v>54</v>
      </c>
    </row>
    <row r="97" spans="1:3" x14ac:dyDescent="0.25">
      <c r="A97" s="8">
        <v>9600</v>
      </c>
      <c r="B97" s="1" t="s">
        <v>68</v>
      </c>
    </row>
    <row r="98" spans="1:3" x14ac:dyDescent="0.25">
      <c r="A98" s="7">
        <v>1320</v>
      </c>
      <c r="B98" s="6" t="s">
        <v>105</v>
      </c>
      <c r="C98" s="6" t="s">
        <v>102</v>
      </c>
    </row>
    <row r="99" spans="1:3" x14ac:dyDescent="0.25">
      <c r="A99" s="7">
        <v>3150</v>
      </c>
      <c r="B99" s="6" t="s">
        <v>104</v>
      </c>
      <c r="C99" s="6" t="s">
        <v>103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6</vt:i4>
      </vt:variant>
    </vt:vector>
  </HeadingPairs>
  <TitlesOfParts>
    <vt:vector size="6" baseType="lpstr">
      <vt:lpstr>H 9 Inhoudsopgave</vt:lpstr>
      <vt:lpstr>9.1 - 9.4</vt:lpstr>
      <vt:lpstr>9.5 - 9.7</vt:lpstr>
      <vt:lpstr>9.8 - 9.14</vt:lpstr>
      <vt:lpstr>9.15 - 9.20</vt:lpstr>
      <vt:lpstr>H 1 aanwijzingen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Windows-gebruiker</dc:creator>
  <cp:lastModifiedBy>Henny Krom</cp:lastModifiedBy>
  <cp:lastPrinted>2023-01-04T11:34:59Z</cp:lastPrinted>
  <dcterms:created xsi:type="dcterms:W3CDTF">2020-12-11T10:09:52Z</dcterms:created>
  <dcterms:modified xsi:type="dcterms:W3CDTF">2023-01-04T14:22:53Z</dcterms:modified>
</cp:coreProperties>
</file>