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21" documentId="8_{1F2E0E38-CDCB-45AB-9BDA-23175E56017F}" xr6:coauthVersionLast="47" xr6:coauthVersionMax="47" xr10:uidLastSave="{9EE99744-9F4E-430C-AAFD-902FE50305E6}"/>
  <bookViews>
    <workbookView xWindow="22932" yWindow="-108" windowWidth="23256" windowHeight="12576" activeTab="2" xr2:uid="{5D587E09-814F-4BAA-A382-6AB82BB63DFF}"/>
  </bookViews>
  <sheets>
    <sheet name="H 5 Inhoudsopgave" sheetId="8" r:id="rId1"/>
    <sheet name="5.1 - 5.2" sheetId="14" r:id="rId2"/>
    <sheet name="5.3 - 5.11" sheetId="15" r:id="rId3"/>
    <sheet name="H 1 aanwijzingen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7" i="15" l="1"/>
  <c r="G227" i="15"/>
  <c r="I166" i="15"/>
  <c r="H166" i="15"/>
  <c r="I160" i="15"/>
  <c r="H160" i="15"/>
  <c r="I154" i="15"/>
  <c r="H154" i="15"/>
  <c r="I148" i="15"/>
  <c r="H148" i="15"/>
  <c r="I142" i="15"/>
  <c r="H142" i="15"/>
  <c r="E134" i="15"/>
  <c r="E133" i="15"/>
  <c r="E132" i="15"/>
  <c r="J129" i="15"/>
  <c r="I129" i="15"/>
  <c r="H129" i="15"/>
  <c r="G129" i="15"/>
  <c r="F129" i="15"/>
  <c r="E129" i="15"/>
  <c r="I102" i="15"/>
  <c r="H102" i="15"/>
  <c r="C100" i="15"/>
  <c r="C101" i="15" s="1"/>
  <c r="E92" i="15"/>
  <c r="E91" i="15"/>
  <c r="E90" i="15"/>
  <c r="J87" i="15"/>
  <c r="I87" i="15"/>
  <c r="H87" i="15"/>
  <c r="G87" i="15"/>
  <c r="F87" i="15"/>
  <c r="E87" i="15"/>
  <c r="I63" i="15"/>
  <c r="H63" i="15"/>
  <c r="I57" i="15"/>
  <c r="H57" i="15"/>
  <c r="I51" i="15"/>
  <c r="H51" i="15"/>
  <c r="I45" i="15"/>
  <c r="H45" i="15"/>
  <c r="I39" i="15"/>
  <c r="H39" i="15"/>
  <c r="E29" i="15"/>
  <c r="E28" i="15"/>
  <c r="E27" i="15"/>
  <c r="J24" i="15"/>
  <c r="I24" i="15"/>
  <c r="H24" i="15"/>
  <c r="G24" i="15"/>
  <c r="F24" i="15"/>
  <c r="E24" i="15"/>
  <c r="E30" i="15" l="1"/>
  <c r="E135" i="15"/>
  <c r="E93" i="15"/>
  <c r="E84" i="14" l="1"/>
  <c r="E83" i="14"/>
  <c r="E82" i="14"/>
  <c r="E81" i="14"/>
  <c r="J78" i="14"/>
  <c r="I78" i="14"/>
  <c r="H78" i="14"/>
  <c r="G78" i="14"/>
  <c r="F78" i="14"/>
  <c r="E78" i="14"/>
  <c r="E50" i="14"/>
  <c r="E52" i="14" s="1"/>
  <c r="H31" i="14" s="1"/>
  <c r="H46" i="14" s="1"/>
  <c r="E49" i="14"/>
  <c r="F46" i="14"/>
  <c r="E46" i="14"/>
  <c r="H37" i="14"/>
  <c r="G36" i="14"/>
  <c r="G23" i="14"/>
  <c r="H22" i="14"/>
  <c r="G21" i="14"/>
  <c r="G20" i="14"/>
  <c r="G19" i="14"/>
  <c r="G18" i="14"/>
  <c r="G39" i="14" s="1"/>
  <c r="H16" i="14"/>
  <c r="G15" i="14"/>
  <c r="G14" i="14"/>
  <c r="G35" i="14" s="1"/>
  <c r="G13" i="14"/>
  <c r="G34" i="14" s="1"/>
  <c r="F13" i="14"/>
  <c r="F24" i="14" s="1"/>
  <c r="E13" i="14"/>
  <c r="E24" i="14" s="1"/>
  <c r="H12" i="14"/>
  <c r="H33" i="14" s="1"/>
  <c r="G11" i="14"/>
  <c r="E51" i="14" s="1"/>
  <c r="H10" i="14"/>
  <c r="G9" i="14"/>
  <c r="G30" i="14" s="1"/>
  <c r="G8" i="14"/>
  <c r="G29" i="14" s="1"/>
  <c r="G46" i="14" l="1"/>
  <c r="G24" i="14"/>
  <c r="H24" i="14"/>
</calcChain>
</file>

<file path=xl/sharedStrings.xml><?xml version="1.0" encoding="utf-8"?>
<sst xmlns="http://schemas.openxmlformats.org/spreadsheetml/2006/main" count="548" uniqueCount="209">
  <si>
    <t>Omschrijving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</si>
  <si>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</si>
  <si>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</si>
  <si>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</si>
  <si>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</si>
  <si>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</si>
  <si>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</si>
  <si>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</si>
  <si>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</si>
  <si>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</si>
  <si>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</si>
  <si>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</si>
  <si>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</si>
  <si>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</si>
  <si>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</si>
  <si>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</si>
  <si>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</si>
  <si>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</si>
  <si>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</si>
  <si>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</si>
  <si>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</si>
  <si>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</si>
  <si>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</si>
  <si>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</si>
  <si>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</si>
  <si>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</si>
  <si>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</si>
  <si>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</si>
  <si>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</si>
  <si>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</si>
  <si>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</si>
  <si>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</si>
  <si>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</si>
  <si>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</si>
  <si>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</si>
  <si>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</si>
  <si>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</si>
  <si>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</si>
  <si>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</si>
  <si>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</si>
  <si>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</si>
  <si>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</si>
  <si>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</si>
  <si>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</si>
  <si>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</si>
  <si>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</si>
  <si>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</si>
  <si>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</si>
  <si>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</si>
  <si>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</si>
  <si>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</si>
  <si>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</si>
  <si>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</si>
  <si>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</si>
  <si>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</si>
  <si>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</si>
  <si>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</si>
  <si>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</si>
  <si>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</si>
  <si>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</si>
  <si>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</si>
  <si>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</si>
  <si>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</si>
  <si>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</si>
  <si>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</si>
  <si>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</si>
  <si>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</si>
  <si>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</si>
  <si>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</si>
  <si>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</si>
  <si>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</si>
  <si>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</si>
  <si>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</si>
  <si>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</si>
  <si>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</si>
  <si>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</si>
  <si>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</si>
  <si>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</si>
  <si>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</si>
  <si>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</si>
  <si>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</si>
  <si>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</si>
  <si>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</si>
  <si>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</si>
  <si>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</si>
  <si>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</si>
  <si>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</si>
  <si>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</si>
  <si>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</si>
  <si>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</si>
  <si>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</si>
  <si>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</si>
  <si>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</si>
  <si>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</si>
  <si>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</si>
  <si>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</si>
  <si>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</si>
  <si>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</si>
  <si>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</si>
  <si>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</si>
  <si>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</si>
  <si>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</si>
  <si>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</si>
  <si>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</si>
  <si>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</si>
  <si>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</si>
  <si>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</si>
  <si>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</si>
  <si>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</si>
  <si>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Omzet</t>
  </si>
  <si>
    <t xml:space="preserve"> +</t>
  </si>
  <si>
    <t xml:space="preserve"> -</t>
  </si>
  <si>
    <t>ING Bank</t>
  </si>
  <si>
    <t>Datum</t>
  </si>
  <si>
    <t>Van balans</t>
  </si>
  <si>
    <t>EUR</t>
  </si>
  <si>
    <t>Grootboekrekening</t>
  </si>
  <si>
    <t>0680</t>
  </si>
  <si>
    <t>0600 Eigen vermogen</t>
  </si>
  <si>
    <t>1000 Kas</t>
  </si>
  <si>
    <t>4000 Loonkosten</t>
  </si>
  <si>
    <t>7000 Inkoopwaarde van de omzet</t>
  </si>
  <si>
    <t>8400 Omzet hoog</t>
  </si>
  <si>
    <t>Hoofdstuk 5 Kolommenbalans</t>
  </si>
  <si>
    <t>H 5 Uitwerking</t>
  </si>
  <si>
    <t>5.1 - 5.2</t>
  </si>
  <si>
    <t>Opgave 5.1</t>
  </si>
  <si>
    <t>Vul de proefbalans verder aan en tel de debet- en creditzijde.</t>
  </si>
  <si>
    <t>Stel de saldibalans samen.</t>
  </si>
  <si>
    <t>x € 1</t>
  </si>
  <si>
    <t>Proefbalans</t>
  </si>
  <si>
    <t>Saldibalans</t>
  </si>
  <si>
    <t>nr</t>
  </si>
  <si>
    <t>naam</t>
  </si>
  <si>
    <t>0200</t>
  </si>
  <si>
    <t>0300</t>
  </si>
  <si>
    <t>0600</t>
  </si>
  <si>
    <t>0700</t>
  </si>
  <si>
    <t>Te bet. nettolonen</t>
  </si>
  <si>
    <t>Inkoopw. omzet</t>
  </si>
  <si>
    <t>Omzet hoog tarief OB</t>
  </si>
  <si>
    <t>Maak de kolommenbalans af voor onderneming Sijs.</t>
  </si>
  <si>
    <t>W V rekening</t>
  </si>
  <si>
    <t>Balans</t>
  </si>
  <si>
    <t>Omzet hoog</t>
  </si>
  <si>
    <t>Resultaat</t>
  </si>
  <si>
    <t>Geef een controleberekening van het eigen vermogen.</t>
  </si>
  <si>
    <t>Eigen vermogen saldibalans</t>
  </si>
  <si>
    <t>Eigen vermogen balans</t>
  </si>
  <si>
    <t>Opgave 5.2</t>
  </si>
  <si>
    <t>Stel de winst- en verliesrekening en de balans samen.</t>
  </si>
  <si>
    <t>0400</t>
  </si>
  <si>
    <t>5.3 - 5.11</t>
  </si>
  <si>
    <t>Opgave 5.3</t>
  </si>
  <si>
    <t>Sluit de volgende grootboekrekeningen af</t>
  </si>
  <si>
    <t>Naar balans</t>
  </si>
  <si>
    <t>Telling</t>
  </si>
  <si>
    <t>Naar winst-en-verliesrekening</t>
  </si>
  <si>
    <t>Opgave 5.4</t>
  </si>
  <si>
    <t>Naam grootboekrekening</t>
  </si>
  <si>
    <t>Algemene kosten</t>
  </si>
  <si>
    <t>Bank</t>
  </si>
  <si>
    <t xml:space="preserve">Omzet </t>
  </si>
  <si>
    <t>Verkoopkosten</t>
  </si>
  <si>
    <t>Sluit de volgende grootboekrekening af</t>
  </si>
  <si>
    <t>Opgave 5.5</t>
  </si>
  <si>
    <t>min</t>
  </si>
  <si>
    <t>Sluit de volgende grootboekrekeningen af per 31-07-2022</t>
  </si>
  <si>
    <t>Naar eigen vermogen</t>
  </si>
  <si>
    <t>Opgave 5.6</t>
  </si>
  <si>
    <t>Bereken de winst.</t>
  </si>
  <si>
    <t>Eigen vermogen 1 januari</t>
  </si>
  <si>
    <t>Privéopnamen</t>
  </si>
  <si>
    <t>Privéstortingen</t>
  </si>
  <si>
    <t>plus</t>
  </si>
  <si>
    <t xml:space="preserve">Resultaat </t>
  </si>
  <si>
    <t>winst</t>
  </si>
  <si>
    <t>Eigen vermogen 31 dec</t>
  </si>
  <si>
    <t>Opgave 5.7</t>
  </si>
  <si>
    <t>Bereken de privéopnamen.</t>
  </si>
  <si>
    <t>Opgave 5.8</t>
  </si>
  <si>
    <t>Bereken de privéstortingen.</t>
  </si>
  <si>
    <t>Opgave 5.9</t>
  </si>
  <si>
    <t>Bereken het eigen vermogen op 31 december.</t>
  </si>
  <si>
    <t>Opgave 5.10</t>
  </si>
  <si>
    <t>Vul de onderdelen van de boekhoudcyclus op de juiste plaats in.</t>
  </si>
  <si>
    <t>A</t>
  </si>
  <si>
    <t>balans</t>
  </si>
  <si>
    <t>B</t>
  </si>
  <si>
    <t>grootboekrekeningen</t>
  </si>
  <si>
    <t>C</t>
  </si>
  <si>
    <t>subgrootboekrekeningen</t>
  </si>
  <si>
    <t>D</t>
  </si>
  <si>
    <t>proefbalans</t>
  </si>
  <si>
    <t>E</t>
  </si>
  <si>
    <t>saldibalans</t>
  </si>
  <si>
    <t>F</t>
  </si>
  <si>
    <t>G</t>
  </si>
  <si>
    <t>winst-en-verliesrekening</t>
  </si>
  <si>
    <t>Opgave 5.11</t>
  </si>
  <si>
    <t>Stel de grootboekrekening Kas samen en sluit de grootboekrekening ook af.</t>
  </si>
  <si>
    <t xml:space="preserve">1000 Kas                                                                                       </t>
  </si>
  <si>
    <t>Debiteur Flight</t>
  </si>
  <si>
    <t>Crediteur Helder</t>
  </si>
  <si>
    <t>Benzine</t>
  </si>
  <si>
    <t>Debiteur Twan</t>
  </si>
  <si>
    <t>naar balans</t>
  </si>
  <si>
    <t>Uitwerking 5.1 - 5.2</t>
  </si>
  <si>
    <t>Uitwerking 5.3 - 5.11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</si>
</sst>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.5"/>
      <color rgb="FF000000"/>
      <name val="TheSerifSemiLight-Plain"/>
    </font>
    <font>
      <b/>
      <sz val="12"/>
      <color rgb="FF00206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theme="0"/>
      <name val="Arial"/>
      <family val="2"/>
    </font>
    <font>
      <b/>
      <sz val="10.5"/>
      <color rgb="FF000000"/>
      <name val="TheSerifSemiLight-Plain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165" fontId="7" fillId="0" borderId="1" xfId="2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5" fontId="7" fillId="0" borderId="0" xfId="2" applyNumberFormat="1" applyFont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 indent="1"/>
    </xf>
    <xf numFmtId="3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 indent="1"/>
    </xf>
    <xf numFmtId="165" fontId="16" fillId="8" borderId="1" xfId="2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165" fontId="1" fillId="8" borderId="1" xfId="2" applyNumberFormat="1" applyFont="1" applyFill="1" applyBorder="1" applyAlignment="1">
      <alignment horizontal="right" vertical="center" wrapText="1"/>
    </xf>
    <xf numFmtId="165" fontId="1" fillId="0" borderId="7" xfId="2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right" vertical="center" wrapText="1" indent="1"/>
    </xf>
    <xf numFmtId="0" fontId="16" fillId="0" borderId="1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 indent="1"/>
    </xf>
    <xf numFmtId="3" fontId="1" fillId="0" borderId="1" xfId="0" applyNumberFormat="1" applyFont="1" applyBorder="1" applyAlignment="1">
      <alignment horizontal="right" vertical="center" wrapText="1" indent="1"/>
    </xf>
    <xf numFmtId="165" fontId="16" fillId="0" borderId="1" xfId="2" applyNumberFormat="1" applyFont="1" applyFill="1" applyBorder="1" applyAlignment="1">
      <alignment horizontal="right" vertical="center" wrapText="1"/>
    </xf>
    <xf numFmtId="165" fontId="1" fillId="0" borderId="1" xfId="2" applyNumberFormat="1" applyFont="1" applyFill="1" applyBorder="1" applyAlignment="1">
      <alignment horizontal="right" vertical="center" wrapText="1"/>
    </xf>
    <xf numFmtId="165" fontId="1" fillId="0" borderId="1" xfId="2" applyNumberFormat="1" applyFont="1" applyBorder="1" applyAlignment="1">
      <alignment horizontal="right" vertical="center"/>
    </xf>
    <xf numFmtId="165" fontId="1" fillId="0" borderId="7" xfId="2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2" fillId="0" borderId="5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1" fillId="0" borderId="1" xfId="2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65" fontId="1" fillId="0" borderId="5" xfId="2" applyNumberFormat="1" applyFont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5" fontId="2" fillId="0" borderId="5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 indent="1"/>
    </xf>
    <xf numFmtId="165" fontId="7" fillId="0" borderId="7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 indent="1"/>
    </xf>
    <xf numFmtId="165" fontId="10" fillId="0" borderId="5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165" fontId="10" fillId="0" borderId="0" xfId="0" applyNumberFormat="1" applyFont="1" applyAlignment="1">
      <alignment vertical="center"/>
    </xf>
    <xf numFmtId="14" fontId="18" fillId="0" borderId="0" xfId="0" applyNumberFormat="1" applyFont="1" applyAlignment="1">
      <alignment horizontal="center" vertical="center" wrapText="1"/>
    </xf>
    <xf numFmtId="165" fontId="10" fillId="0" borderId="0" xfId="2" applyNumberFormat="1" applyFont="1" applyBorder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11" fillId="9" borderId="9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 vertical="center"/>
    </xf>
    <xf numFmtId="49" fontId="7" fillId="8" borderId="4" xfId="0" applyNumberFormat="1" applyFont="1" applyFill="1" applyBorder="1" applyAlignment="1">
      <alignment horizontal="left" vertical="center" wrapText="1"/>
    </xf>
    <xf numFmtId="49" fontId="7" fillId="8" borderId="3" xfId="0" applyNumberFormat="1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/>
    </xf>
    <xf numFmtId="165" fontId="7" fillId="0" borderId="0" xfId="2" applyNumberFormat="1" applyFont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1"/>
  <sheetViews>
    <sheetView showGridLines="0" zoomScale="190" zoomScaleNormal="190" workbookViewId="0">
      <selection activeCell="B11" sqref="B11"/>
    </sheetView>
  </sheetViews>
  <sheetFormatPr defaultRowHeight="15"/>
  <cols>
    <col min="1" max="1" width="8.88671875" style="1"/>
    <col min="2" max="2" width="26.5546875" style="1" customWidth="1"/>
    <col min="3" max="16384" width="8.88671875" style="1"/>
  </cols>
  <sheetData>
    <row r="1" spans="1:7" ht="15.6">
      <c r="A1" s="2" t="s">
        <v>107</v>
      </c>
    </row>
    <row r="2" spans="1:7" ht="15.6">
      <c r="A2" s="2"/>
    </row>
    <row r="3" spans="1:7" ht="15.6">
      <c r="A3" s="2" t="s">
        <v>123</v>
      </c>
    </row>
    <row r="5" spans="1:7">
      <c r="A5" s="1" t="s">
        <v>64</v>
      </c>
      <c r="B5" s="9">
        <v>44927</v>
      </c>
    </row>
    <row r="6" spans="1:7">
      <c r="B6" s="9"/>
    </row>
    <row r="7" spans="1:7">
      <c r="A7" s="6" t="s">
        <v>60</v>
      </c>
      <c r="B7" s="6" t="s">
        <v>105</v>
      </c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10" spans="1:7" ht="15.6">
      <c r="A10" s="1" t="s">
        <v>65</v>
      </c>
      <c r="B10" s="10" t="s">
        <v>207</v>
      </c>
    </row>
    <row r="11" spans="1:7" ht="15.6">
      <c r="B11" s="10" t="s">
        <v>208</v>
      </c>
    </row>
  </sheetData>
  <hyperlinks>
    <hyperlink ref="B10" location="'5.1 - 5.2'!A1" display="Uitwerking 5.1 - 5.2" xr:uid="{7D009E6B-7CF2-4870-A7D5-43D1FA9B0AE4}"/>
    <hyperlink ref="B11" location="'5.3 - 5.11'!A1" display="Uitwerking 5.3 - 5.11" xr:uid="{A37B7B18-4AB9-4335-AEF1-BF31E06162D4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298D1-6C76-4249-BA0D-8BC65941E2A1}">
  <dimension ref="A1:J84"/>
  <sheetViews>
    <sheetView showGridLines="0" workbookViewId="0">
      <selection activeCell="B8" sqref="B8:B12"/>
    </sheetView>
  </sheetViews>
  <sheetFormatPr defaultRowHeight="15"/>
  <cols>
    <col min="1" max="1" width="2.88671875" style="36" customWidth="1"/>
    <col min="2" max="2" width="7.44140625" style="27" customWidth="1"/>
    <col min="3" max="3" width="11.77734375" style="27" customWidth="1"/>
    <col min="4" max="4" width="11.6640625" style="27" customWidth="1"/>
    <col min="5" max="5" width="11.21875" style="27" customWidth="1"/>
    <col min="6" max="6" width="10.88671875" style="27" customWidth="1"/>
    <col min="7" max="7" width="11" style="27" customWidth="1"/>
    <col min="8" max="8" width="11.44140625" style="27" customWidth="1"/>
    <col min="9" max="9" width="10.6640625" style="27" customWidth="1"/>
    <col min="10" max="10" width="11.21875" style="27" customWidth="1"/>
    <col min="11" max="16384" width="8.88671875" style="27"/>
  </cols>
  <sheetData>
    <row r="1" spans="1:8" ht="15.6">
      <c r="B1" s="37" t="s">
        <v>124</v>
      </c>
      <c r="D1" s="37" t="s">
        <v>125</v>
      </c>
    </row>
    <row r="3" spans="1:8" ht="15.6">
      <c r="B3" s="38" t="s">
        <v>126</v>
      </c>
    </row>
    <row r="4" spans="1:8">
      <c r="A4" s="36" t="s">
        <v>3</v>
      </c>
      <c r="B4" s="39" t="s">
        <v>127</v>
      </c>
    </row>
    <row r="5" spans="1:8">
      <c r="A5" s="36" t="s">
        <v>6</v>
      </c>
      <c r="B5" s="4" t="s">
        <v>128</v>
      </c>
    </row>
    <row r="6" spans="1:8" s="43" customFormat="1" ht="16.05" customHeight="1">
      <c r="A6" s="40"/>
      <c r="B6" s="41" t="s">
        <v>129</v>
      </c>
      <c r="C6" s="42" t="s">
        <v>116</v>
      </c>
      <c r="D6" s="41"/>
      <c r="E6" s="131" t="s">
        <v>130</v>
      </c>
      <c r="F6" s="131"/>
      <c r="G6" s="123" t="s">
        <v>131</v>
      </c>
      <c r="H6" s="123"/>
    </row>
    <row r="7" spans="1:8" ht="16.05" customHeight="1">
      <c r="B7" s="44" t="s">
        <v>132</v>
      </c>
      <c r="C7" s="132" t="s">
        <v>133</v>
      </c>
      <c r="D7" s="133"/>
      <c r="E7" s="44" t="s">
        <v>1</v>
      </c>
      <c r="F7" s="44" t="s">
        <v>2</v>
      </c>
      <c r="G7" s="44" t="s">
        <v>1</v>
      </c>
      <c r="H7" s="44" t="s">
        <v>2</v>
      </c>
    </row>
    <row r="8" spans="1:8" ht="16.05" customHeight="1">
      <c r="B8" s="45" t="s">
        <v>134</v>
      </c>
      <c r="C8" s="129" t="s">
        <v>7</v>
      </c>
      <c r="D8" s="130"/>
      <c r="E8" s="46">
        <v>250000</v>
      </c>
      <c r="F8" s="47"/>
      <c r="G8" s="48">
        <f>E8</f>
        <v>250000</v>
      </c>
      <c r="H8" s="49"/>
    </row>
    <row r="9" spans="1:8" ht="16.05" customHeight="1">
      <c r="B9" s="45" t="s">
        <v>135</v>
      </c>
      <c r="C9" s="129" t="s">
        <v>9</v>
      </c>
      <c r="D9" s="130"/>
      <c r="E9" s="46">
        <v>16000</v>
      </c>
      <c r="F9" s="47"/>
      <c r="G9" s="48">
        <f t="shared" ref="G9:G23" si="0">E9</f>
        <v>16000</v>
      </c>
      <c r="H9" s="49"/>
    </row>
    <row r="10" spans="1:8" ht="16.05" customHeight="1">
      <c r="B10" s="45" t="s">
        <v>136</v>
      </c>
      <c r="C10" s="129" t="s">
        <v>13</v>
      </c>
      <c r="D10" s="130"/>
      <c r="E10" s="35"/>
      <c r="F10" s="46">
        <v>199100</v>
      </c>
      <c r="G10" s="48"/>
      <c r="H10" s="48">
        <f>F10</f>
        <v>199100</v>
      </c>
    </row>
    <row r="11" spans="1:8" ht="16.05" customHeight="1">
      <c r="B11" s="45" t="s">
        <v>117</v>
      </c>
      <c r="C11" s="129" t="s">
        <v>14</v>
      </c>
      <c r="D11" s="130"/>
      <c r="E11" s="46">
        <v>3000</v>
      </c>
      <c r="F11" s="47"/>
      <c r="G11" s="48">
        <f t="shared" si="0"/>
        <v>3000</v>
      </c>
      <c r="H11" s="48"/>
    </row>
    <row r="12" spans="1:8" ht="16.05" customHeight="1">
      <c r="B12" s="45" t="s">
        <v>137</v>
      </c>
      <c r="C12" s="129" t="s">
        <v>15</v>
      </c>
      <c r="D12" s="130"/>
      <c r="E12" s="35"/>
      <c r="F12" s="46">
        <v>180000</v>
      </c>
      <c r="G12" s="48"/>
      <c r="H12" s="48">
        <f t="shared" ref="H12:H22" si="1">F12</f>
        <v>180000</v>
      </c>
    </row>
    <row r="13" spans="1:8" ht="16.05" customHeight="1">
      <c r="B13" s="50">
        <v>1000</v>
      </c>
      <c r="C13" s="128" t="s">
        <v>16</v>
      </c>
      <c r="D13" s="128"/>
      <c r="E13" s="51">
        <f>1000+18600+15500</f>
        <v>35100</v>
      </c>
      <c r="F13" s="51">
        <f>18500+15000</f>
        <v>33500</v>
      </c>
      <c r="G13" s="48">
        <f>E13-F13</f>
        <v>1600</v>
      </c>
      <c r="H13" s="48"/>
    </row>
    <row r="14" spans="1:8" ht="16.05" customHeight="1">
      <c r="B14" s="50">
        <v>1060</v>
      </c>
      <c r="C14" s="128" t="s">
        <v>18</v>
      </c>
      <c r="D14" s="128"/>
      <c r="E14" s="46">
        <v>124500</v>
      </c>
      <c r="F14" s="46">
        <v>39000</v>
      </c>
      <c r="G14" s="48">
        <f t="shared" ref="G14:G18" si="2">E14-F14</f>
        <v>85500</v>
      </c>
      <c r="H14" s="48"/>
    </row>
    <row r="15" spans="1:8" ht="16.05" customHeight="1">
      <c r="B15" s="50">
        <v>1100</v>
      </c>
      <c r="C15" s="128" t="s">
        <v>21</v>
      </c>
      <c r="D15" s="128"/>
      <c r="E15" s="46">
        <v>29000</v>
      </c>
      <c r="F15" s="46">
        <v>25000</v>
      </c>
      <c r="G15" s="48">
        <f t="shared" si="2"/>
        <v>4000</v>
      </c>
      <c r="H15" s="48"/>
    </row>
    <row r="16" spans="1:8" ht="16.05" customHeight="1">
      <c r="B16" s="50">
        <v>1400</v>
      </c>
      <c r="C16" s="128" t="s">
        <v>27</v>
      </c>
      <c r="D16" s="128"/>
      <c r="E16" s="52">
        <v>24900</v>
      </c>
      <c r="F16" s="46">
        <v>27300</v>
      </c>
      <c r="G16" s="48"/>
      <c r="H16" s="48">
        <f>F16-E16</f>
        <v>2400</v>
      </c>
    </row>
    <row r="17" spans="1:8" ht="16.05" customHeight="1">
      <c r="B17" s="50">
        <v>1500</v>
      </c>
      <c r="C17" s="128" t="s">
        <v>138</v>
      </c>
      <c r="D17" s="128"/>
      <c r="E17" s="53">
        <v>10200</v>
      </c>
      <c r="F17" s="51">
        <v>10200</v>
      </c>
      <c r="G17" s="48"/>
      <c r="H17" s="48"/>
    </row>
    <row r="18" spans="1:8" ht="16.05" customHeight="1">
      <c r="B18" s="50">
        <v>3000</v>
      </c>
      <c r="C18" s="128" t="s">
        <v>34</v>
      </c>
      <c r="D18" s="128"/>
      <c r="E18" s="46">
        <v>47400</v>
      </c>
      <c r="F18" s="46">
        <v>19050</v>
      </c>
      <c r="G18" s="48">
        <f t="shared" si="2"/>
        <v>28350</v>
      </c>
      <c r="H18" s="48"/>
    </row>
    <row r="19" spans="1:8" ht="16.05" customHeight="1">
      <c r="B19" s="50">
        <v>4000</v>
      </c>
      <c r="C19" s="128" t="s">
        <v>35</v>
      </c>
      <c r="D19" s="128"/>
      <c r="E19" s="46">
        <v>10200</v>
      </c>
      <c r="F19" s="47"/>
      <c r="G19" s="48">
        <f t="shared" si="0"/>
        <v>10200</v>
      </c>
      <c r="H19" s="48"/>
    </row>
    <row r="20" spans="1:8" ht="16.05" customHeight="1">
      <c r="B20" s="50">
        <v>4250</v>
      </c>
      <c r="C20" s="128" t="s">
        <v>40</v>
      </c>
      <c r="D20" s="128"/>
      <c r="E20" s="46">
        <v>1000</v>
      </c>
      <c r="F20" s="47"/>
      <c r="G20" s="48">
        <f t="shared" si="0"/>
        <v>1000</v>
      </c>
      <c r="H20" s="48"/>
    </row>
    <row r="21" spans="1:8" ht="16.05" customHeight="1">
      <c r="B21" s="50">
        <v>7000</v>
      </c>
      <c r="C21" s="128" t="s">
        <v>139</v>
      </c>
      <c r="D21" s="128"/>
      <c r="E21" s="51">
        <v>19050</v>
      </c>
      <c r="F21" s="51"/>
      <c r="G21" s="48">
        <f t="shared" si="0"/>
        <v>19050</v>
      </c>
      <c r="H21" s="48"/>
    </row>
    <row r="22" spans="1:8" ht="16.05" customHeight="1">
      <c r="B22" s="50">
        <v>8400</v>
      </c>
      <c r="C22" s="128" t="s">
        <v>140</v>
      </c>
      <c r="D22" s="128"/>
      <c r="E22" s="53"/>
      <c r="F22" s="51">
        <v>38100</v>
      </c>
      <c r="G22" s="48"/>
      <c r="H22" s="48">
        <f t="shared" si="1"/>
        <v>38100</v>
      </c>
    </row>
    <row r="23" spans="1:8" ht="16.05" customHeight="1" thickBot="1">
      <c r="B23" s="50">
        <v>9100</v>
      </c>
      <c r="C23" s="128" t="s">
        <v>54</v>
      </c>
      <c r="D23" s="128"/>
      <c r="E23" s="54">
        <v>900</v>
      </c>
      <c r="F23" s="54"/>
      <c r="G23" s="55">
        <f t="shared" si="0"/>
        <v>900</v>
      </c>
      <c r="H23" s="55"/>
    </row>
    <row r="24" spans="1:8" ht="16.05" customHeight="1">
      <c r="B24" s="4"/>
      <c r="E24" s="56">
        <f>SUM(E8:E23)</f>
        <v>571250</v>
      </c>
      <c r="F24" s="56">
        <f>SUM(F8:F23)</f>
        <v>571250</v>
      </c>
      <c r="G24" s="56">
        <f t="shared" ref="G24:H24" si="3">SUM(G8:G23)</f>
        <v>419600</v>
      </c>
      <c r="H24" s="56">
        <f t="shared" si="3"/>
        <v>419600</v>
      </c>
    </row>
    <row r="25" spans="1:8">
      <c r="B25" s="4"/>
    </row>
    <row r="26" spans="1:8">
      <c r="A26" s="57" t="s">
        <v>4</v>
      </c>
      <c r="B26" s="39" t="s">
        <v>141</v>
      </c>
      <c r="C26" s="39"/>
      <c r="D26" s="39"/>
      <c r="E26" s="39"/>
      <c r="F26" s="39"/>
    </row>
    <row r="27" spans="1:8" ht="16.05" customHeight="1">
      <c r="B27" s="58" t="s">
        <v>129</v>
      </c>
      <c r="C27" s="42" t="s">
        <v>116</v>
      </c>
      <c r="D27" s="41"/>
      <c r="E27" s="124" t="s">
        <v>142</v>
      </c>
      <c r="F27" s="124"/>
      <c r="G27" s="125" t="s">
        <v>143</v>
      </c>
      <c r="H27" s="125"/>
    </row>
    <row r="28" spans="1:8" ht="16.05" customHeight="1">
      <c r="B28" s="59" t="s">
        <v>132</v>
      </c>
      <c r="C28" s="126" t="s">
        <v>133</v>
      </c>
      <c r="D28" s="127"/>
      <c r="E28" s="44" t="s">
        <v>1</v>
      </c>
      <c r="F28" s="44" t="s">
        <v>2</v>
      </c>
      <c r="G28" s="44" t="s">
        <v>1</v>
      </c>
      <c r="H28" s="44" t="s">
        <v>2</v>
      </c>
    </row>
    <row r="29" spans="1:8" ht="16.05" customHeight="1">
      <c r="B29" s="45" t="s">
        <v>134</v>
      </c>
      <c r="C29" s="129" t="s">
        <v>7</v>
      </c>
      <c r="D29" s="130"/>
      <c r="E29" s="60"/>
      <c r="F29" s="61"/>
      <c r="G29" s="48">
        <f>G8</f>
        <v>250000</v>
      </c>
      <c r="H29" s="49"/>
    </row>
    <row r="30" spans="1:8" ht="16.05" customHeight="1">
      <c r="B30" s="45" t="s">
        <v>135</v>
      </c>
      <c r="C30" s="129" t="s">
        <v>9</v>
      </c>
      <c r="D30" s="130"/>
      <c r="E30" s="60"/>
      <c r="F30" s="61"/>
      <c r="G30" s="48">
        <f t="shared" ref="G30:G39" si="4">G9</f>
        <v>16000</v>
      </c>
      <c r="H30" s="49"/>
    </row>
    <row r="31" spans="1:8" ht="16.05" customHeight="1">
      <c r="B31" s="45" t="s">
        <v>136</v>
      </c>
      <c r="C31" s="129" t="s">
        <v>13</v>
      </c>
      <c r="D31" s="130"/>
      <c r="E31" s="62"/>
      <c r="F31" s="60"/>
      <c r="G31" s="48"/>
      <c r="H31" s="48">
        <f>E52</f>
        <v>203050</v>
      </c>
    </row>
    <row r="32" spans="1:8" ht="16.05" customHeight="1">
      <c r="B32" s="45" t="s">
        <v>117</v>
      </c>
      <c r="C32" s="129" t="s">
        <v>14</v>
      </c>
      <c r="D32" s="130"/>
      <c r="E32" s="60"/>
      <c r="F32" s="61"/>
      <c r="G32" s="48"/>
      <c r="H32" s="48"/>
    </row>
    <row r="33" spans="1:8" ht="16.05" customHeight="1">
      <c r="B33" s="45" t="s">
        <v>137</v>
      </c>
      <c r="C33" s="129" t="s">
        <v>15</v>
      </c>
      <c r="D33" s="130"/>
      <c r="E33" s="62"/>
      <c r="F33" s="60"/>
      <c r="G33" s="48"/>
      <c r="H33" s="48">
        <f t="shared" ref="H33:H37" si="5">H12</f>
        <v>180000</v>
      </c>
    </row>
    <row r="34" spans="1:8" ht="16.05" customHeight="1">
      <c r="B34" s="50">
        <v>1000</v>
      </c>
      <c r="C34" s="128" t="s">
        <v>16</v>
      </c>
      <c r="D34" s="128"/>
      <c r="E34" s="61"/>
      <c r="F34" s="61"/>
      <c r="G34" s="48">
        <f t="shared" si="4"/>
        <v>1600</v>
      </c>
      <c r="H34" s="48"/>
    </row>
    <row r="35" spans="1:8" ht="16.05" customHeight="1">
      <c r="B35" s="50">
        <v>1060</v>
      </c>
      <c r="C35" s="128" t="s">
        <v>18</v>
      </c>
      <c r="D35" s="128"/>
      <c r="E35" s="60"/>
      <c r="F35" s="60"/>
      <c r="G35" s="48">
        <f t="shared" si="4"/>
        <v>85500</v>
      </c>
      <c r="H35" s="48"/>
    </row>
    <row r="36" spans="1:8" ht="16.05" customHeight="1">
      <c r="B36" s="50">
        <v>1100</v>
      </c>
      <c r="C36" s="128" t="s">
        <v>21</v>
      </c>
      <c r="D36" s="128"/>
      <c r="E36" s="60"/>
      <c r="F36" s="60"/>
      <c r="G36" s="48">
        <f t="shared" si="4"/>
        <v>4000</v>
      </c>
      <c r="H36" s="48"/>
    </row>
    <row r="37" spans="1:8" ht="16.05" customHeight="1">
      <c r="B37" s="50">
        <v>1400</v>
      </c>
      <c r="C37" s="128" t="s">
        <v>27</v>
      </c>
      <c r="D37" s="128"/>
      <c r="E37" s="63"/>
      <c r="F37" s="60"/>
      <c r="G37" s="48"/>
      <c r="H37" s="48">
        <f t="shared" si="5"/>
        <v>2400</v>
      </c>
    </row>
    <row r="38" spans="1:8" ht="16.05" customHeight="1">
      <c r="B38" s="50">
        <v>1500</v>
      </c>
      <c r="C38" s="128" t="s">
        <v>138</v>
      </c>
      <c r="D38" s="128"/>
      <c r="E38" s="62"/>
      <c r="F38" s="61"/>
      <c r="G38" s="48"/>
      <c r="H38" s="48"/>
    </row>
    <row r="39" spans="1:8" ht="16.05" customHeight="1">
      <c r="B39" s="50">
        <v>3000</v>
      </c>
      <c r="C39" s="128" t="s">
        <v>34</v>
      </c>
      <c r="D39" s="128"/>
      <c r="E39" s="60"/>
      <c r="F39" s="60"/>
      <c r="G39" s="48">
        <f t="shared" si="4"/>
        <v>28350</v>
      </c>
      <c r="H39" s="48"/>
    </row>
    <row r="40" spans="1:8" ht="16.05" customHeight="1">
      <c r="B40" s="50">
        <v>4000</v>
      </c>
      <c r="C40" s="128" t="s">
        <v>35</v>
      </c>
      <c r="D40" s="128"/>
      <c r="E40" s="46">
        <v>10200</v>
      </c>
      <c r="F40" s="47"/>
      <c r="G40" s="49"/>
      <c r="H40" s="49"/>
    </row>
    <row r="41" spans="1:8" ht="16.05" customHeight="1">
      <c r="B41" s="50">
        <v>4250</v>
      </c>
      <c r="C41" s="128" t="s">
        <v>40</v>
      </c>
      <c r="D41" s="128"/>
      <c r="E41" s="46">
        <v>1000</v>
      </c>
      <c r="F41" s="47"/>
      <c r="G41" s="49"/>
      <c r="H41" s="49"/>
    </row>
    <row r="42" spans="1:8" ht="16.05" customHeight="1">
      <c r="B42" s="50">
        <v>7000</v>
      </c>
      <c r="C42" s="128" t="s">
        <v>139</v>
      </c>
      <c r="D42" s="128"/>
      <c r="E42" s="64">
        <v>19050</v>
      </c>
      <c r="F42" s="64"/>
      <c r="G42" s="49"/>
      <c r="H42" s="49"/>
    </row>
    <row r="43" spans="1:8" ht="16.05" customHeight="1">
      <c r="B43" s="50">
        <v>8400</v>
      </c>
      <c r="C43" s="128" t="s">
        <v>144</v>
      </c>
      <c r="D43" s="128"/>
      <c r="E43" s="65"/>
      <c r="F43" s="64">
        <v>38100</v>
      </c>
      <c r="G43" s="49"/>
      <c r="H43" s="49"/>
    </row>
    <row r="44" spans="1:8" ht="16.05" customHeight="1">
      <c r="B44" s="50">
        <v>9100</v>
      </c>
      <c r="C44" s="128" t="s">
        <v>54</v>
      </c>
      <c r="D44" s="128"/>
      <c r="E44" s="66">
        <v>900</v>
      </c>
      <c r="F44" s="66"/>
      <c r="G44" s="49"/>
      <c r="H44" s="49"/>
    </row>
    <row r="45" spans="1:8" ht="16.05" customHeight="1" thickBot="1">
      <c r="B45" s="50">
        <v>9900</v>
      </c>
      <c r="C45" s="128" t="s">
        <v>145</v>
      </c>
      <c r="D45" s="128"/>
      <c r="E45" s="67">
        <v>6950</v>
      </c>
      <c r="F45" s="68"/>
      <c r="G45" s="68"/>
      <c r="H45" s="68"/>
    </row>
    <row r="46" spans="1:8" ht="16.05" customHeight="1">
      <c r="B46" s="4"/>
      <c r="E46" s="69">
        <f>SUM(E29:E45)</f>
        <v>38100</v>
      </c>
      <c r="F46" s="69">
        <f>SUM(F29:F45)</f>
        <v>38100</v>
      </c>
      <c r="G46" s="69">
        <f t="shared" ref="G46:H46" si="6">SUM(G29:G45)</f>
        <v>385450</v>
      </c>
      <c r="H46" s="69">
        <f t="shared" si="6"/>
        <v>385450</v>
      </c>
    </row>
    <row r="47" spans="1:8" ht="16.05" customHeight="1">
      <c r="B47" s="4"/>
      <c r="E47" s="70"/>
      <c r="F47" s="70"/>
      <c r="G47" s="70"/>
      <c r="H47" s="70"/>
    </row>
    <row r="48" spans="1:8">
      <c r="A48" s="36" t="s">
        <v>5</v>
      </c>
      <c r="B48" s="4" t="s">
        <v>146</v>
      </c>
    </row>
    <row r="49" spans="1:10" ht="18" customHeight="1">
      <c r="B49" s="120" t="s">
        <v>147</v>
      </c>
      <c r="C49" s="120"/>
      <c r="D49" s="120"/>
      <c r="E49" s="71">
        <f>F10</f>
        <v>199100</v>
      </c>
    </row>
    <row r="50" spans="1:10" ht="18" customHeight="1">
      <c r="B50" s="120" t="s">
        <v>145</v>
      </c>
      <c r="C50" s="120"/>
      <c r="D50" s="120"/>
      <c r="E50" s="71">
        <f>E45</f>
        <v>6950</v>
      </c>
      <c r="F50" s="72" t="s">
        <v>110</v>
      </c>
    </row>
    <row r="51" spans="1:10" ht="18" customHeight="1" thickBot="1">
      <c r="B51" s="120" t="s">
        <v>14</v>
      </c>
      <c r="C51" s="120"/>
      <c r="D51" s="120"/>
      <c r="E51" s="67">
        <f>G11</f>
        <v>3000</v>
      </c>
      <c r="F51" s="72" t="s">
        <v>111</v>
      </c>
    </row>
    <row r="52" spans="1:10" ht="18" customHeight="1">
      <c r="B52" s="120" t="s">
        <v>148</v>
      </c>
      <c r="C52" s="120"/>
      <c r="D52" s="120"/>
      <c r="E52" s="73">
        <f>E49+E50-E51</f>
        <v>203050</v>
      </c>
    </row>
    <row r="55" spans="1:10" ht="15.6">
      <c r="B55" s="38" t="s">
        <v>149</v>
      </c>
    </row>
    <row r="56" spans="1:10">
      <c r="A56" s="36" t="s">
        <v>3</v>
      </c>
      <c r="B56" s="4" t="s">
        <v>150</v>
      </c>
    </row>
    <row r="57" spans="1:10" ht="16.05" customHeight="1">
      <c r="B57" s="74" t="s">
        <v>129</v>
      </c>
      <c r="C57" s="42" t="s">
        <v>116</v>
      </c>
      <c r="D57" s="41"/>
      <c r="E57" s="123" t="s">
        <v>131</v>
      </c>
      <c r="F57" s="123"/>
      <c r="G57" s="124" t="s">
        <v>142</v>
      </c>
      <c r="H57" s="124"/>
      <c r="I57" s="125" t="s">
        <v>143</v>
      </c>
      <c r="J57" s="125"/>
    </row>
    <row r="58" spans="1:10" ht="16.05" customHeight="1">
      <c r="B58" s="75" t="s">
        <v>132</v>
      </c>
      <c r="C58" s="126" t="s">
        <v>133</v>
      </c>
      <c r="D58" s="127"/>
      <c r="E58" s="76" t="s">
        <v>1</v>
      </c>
      <c r="F58" s="76" t="s">
        <v>2</v>
      </c>
      <c r="G58" s="76" t="s">
        <v>1</v>
      </c>
      <c r="H58" s="76" t="s">
        <v>2</v>
      </c>
      <c r="I58" s="76" t="s">
        <v>1</v>
      </c>
      <c r="J58" s="76" t="s">
        <v>2</v>
      </c>
    </row>
    <row r="59" spans="1:10" ht="18" customHeight="1">
      <c r="B59" s="45" t="s">
        <v>134</v>
      </c>
      <c r="C59" s="121" t="s">
        <v>7</v>
      </c>
      <c r="D59" s="122"/>
      <c r="E59" s="71">
        <v>160000</v>
      </c>
      <c r="F59" s="71"/>
      <c r="G59" s="71"/>
      <c r="H59" s="71"/>
      <c r="I59" s="71">
        <v>160000</v>
      </c>
      <c r="J59" s="71"/>
    </row>
    <row r="60" spans="1:10" ht="18" customHeight="1">
      <c r="B60" s="45" t="s">
        <v>135</v>
      </c>
      <c r="C60" s="121" t="s">
        <v>9</v>
      </c>
      <c r="D60" s="122"/>
      <c r="E60" s="71">
        <v>11000</v>
      </c>
      <c r="F60" s="71"/>
      <c r="G60" s="71"/>
      <c r="H60" s="71"/>
      <c r="I60" s="71">
        <v>11000</v>
      </c>
      <c r="J60" s="71"/>
    </row>
    <row r="61" spans="1:10" ht="18" customHeight="1">
      <c r="B61" s="45" t="s">
        <v>151</v>
      </c>
      <c r="C61" s="121" t="s">
        <v>73</v>
      </c>
      <c r="D61" s="122"/>
      <c r="E61" s="71">
        <v>30000</v>
      </c>
      <c r="F61" s="71"/>
      <c r="G61" s="71"/>
      <c r="H61" s="71"/>
      <c r="I61" s="71">
        <v>30000</v>
      </c>
      <c r="J61" s="71"/>
    </row>
    <row r="62" spans="1:10" ht="18" customHeight="1">
      <c r="B62" s="45" t="s">
        <v>136</v>
      </c>
      <c r="C62" s="120" t="s">
        <v>13</v>
      </c>
      <c r="D62" s="120"/>
      <c r="E62" s="71"/>
      <c r="F62" s="71">
        <v>146000</v>
      </c>
      <c r="G62" s="71"/>
      <c r="H62" s="71"/>
      <c r="I62" s="71"/>
      <c r="J62" s="71">
        <v>146150</v>
      </c>
    </row>
    <row r="63" spans="1:10" ht="18" customHeight="1">
      <c r="B63" s="45" t="s">
        <v>117</v>
      </c>
      <c r="C63" s="120" t="s">
        <v>14</v>
      </c>
      <c r="D63" s="120"/>
      <c r="E63" s="71">
        <v>2000</v>
      </c>
      <c r="F63" s="71"/>
      <c r="G63" s="71"/>
      <c r="H63" s="71"/>
      <c r="I63" s="71"/>
      <c r="J63" s="71"/>
    </row>
    <row r="64" spans="1:10" ht="18" customHeight="1">
      <c r="B64" s="45" t="s">
        <v>137</v>
      </c>
      <c r="C64" s="120" t="s">
        <v>15</v>
      </c>
      <c r="D64" s="120"/>
      <c r="E64" s="71"/>
      <c r="F64" s="71">
        <v>100000</v>
      </c>
      <c r="G64" s="71"/>
      <c r="H64" s="71"/>
      <c r="I64" s="71"/>
      <c r="J64" s="71">
        <v>100000</v>
      </c>
    </row>
    <row r="65" spans="1:10" ht="18" customHeight="1">
      <c r="B65" s="50">
        <v>1000</v>
      </c>
      <c r="C65" s="120" t="s">
        <v>16</v>
      </c>
      <c r="D65" s="120"/>
      <c r="E65" s="71">
        <v>500</v>
      </c>
      <c r="F65" s="71"/>
      <c r="G65" s="71"/>
      <c r="H65" s="71"/>
      <c r="I65" s="71">
        <v>500</v>
      </c>
      <c r="J65" s="71"/>
    </row>
    <row r="66" spans="1:10" ht="18" customHeight="1">
      <c r="B66" s="50">
        <v>1050</v>
      </c>
      <c r="C66" s="120" t="s">
        <v>17</v>
      </c>
      <c r="D66" s="120"/>
      <c r="E66" s="71">
        <v>21000</v>
      </c>
      <c r="F66" s="71"/>
      <c r="G66" s="71"/>
      <c r="H66" s="71"/>
      <c r="I66" s="71">
        <v>21000</v>
      </c>
      <c r="J66" s="71"/>
    </row>
    <row r="67" spans="1:10" ht="18" customHeight="1">
      <c r="B67" s="50">
        <v>1060</v>
      </c>
      <c r="C67" s="120" t="s">
        <v>18</v>
      </c>
      <c r="D67" s="120"/>
      <c r="E67" s="71"/>
      <c r="F67" s="71">
        <v>7000</v>
      </c>
      <c r="G67" s="71"/>
      <c r="H67" s="71"/>
      <c r="I67" s="71"/>
      <c r="J67" s="71">
        <v>7000</v>
      </c>
    </row>
    <row r="68" spans="1:10" ht="18" customHeight="1">
      <c r="B68" s="50">
        <v>1100</v>
      </c>
      <c r="C68" s="120" t="s">
        <v>21</v>
      </c>
      <c r="D68" s="120"/>
      <c r="E68" s="71">
        <v>23000</v>
      </c>
      <c r="F68" s="71"/>
      <c r="G68" s="71"/>
      <c r="H68" s="71"/>
      <c r="I68" s="71">
        <v>23000</v>
      </c>
      <c r="J68" s="71"/>
    </row>
    <row r="69" spans="1:10" ht="18" customHeight="1">
      <c r="B69" s="50">
        <v>1400</v>
      </c>
      <c r="C69" s="120" t="s">
        <v>27</v>
      </c>
      <c r="D69" s="120"/>
      <c r="E69" s="71"/>
      <c r="F69" s="71">
        <v>14350</v>
      </c>
      <c r="G69" s="71"/>
      <c r="H69" s="71"/>
      <c r="I69" s="71"/>
      <c r="J69" s="71">
        <v>14350</v>
      </c>
    </row>
    <row r="70" spans="1:10" ht="18" customHeight="1">
      <c r="B70" s="50">
        <v>3000</v>
      </c>
      <c r="C70" s="120" t="s">
        <v>34</v>
      </c>
      <c r="D70" s="120"/>
      <c r="E70" s="71">
        <v>22000</v>
      </c>
      <c r="F70" s="71"/>
      <c r="G70" s="71"/>
      <c r="H70" s="71"/>
      <c r="I70" s="71">
        <v>22000</v>
      </c>
      <c r="J70" s="71"/>
    </row>
    <row r="71" spans="1:10" ht="18" customHeight="1">
      <c r="B71" s="50">
        <v>4000</v>
      </c>
      <c r="C71" s="120" t="s">
        <v>35</v>
      </c>
      <c r="D71" s="120"/>
      <c r="E71" s="71">
        <v>2000</v>
      </c>
      <c r="F71" s="71"/>
      <c r="G71" s="71">
        <v>2000</v>
      </c>
      <c r="H71" s="71"/>
      <c r="I71" s="71"/>
      <c r="J71" s="71"/>
    </row>
    <row r="72" spans="1:10" ht="18" customHeight="1">
      <c r="B72" s="50">
        <v>4250</v>
      </c>
      <c r="C72" s="120" t="s">
        <v>40</v>
      </c>
      <c r="D72" s="120"/>
      <c r="E72" s="71">
        <v>600</v>
      </c>
      <c r="F72" s="71"/>
      <c r="G72" s="71">
        <v>600</v>
      </c>
      <c r="H72" s="71"/>
      <c r="I72" s="71"/>
      <c r="J72" s="71"/>
    </row>
    <row r="73" spans="1:10" ht="18" customHeight="1">
      <c r="B73" s="50">
        <v>4650</v>
      </c>
      <c r="C73" s="120" t="s">
        <v>45</v>
      </c>
      <c r="D73" s="120"/>
      <c r="E73" s="71">
        <v>250</v>
      </c>
      <c r="F73" s="71"/>
      <c r="G73" s="71">
        <v>250</v>
      </c>
      <c r="H73" s="71"/>
      <c r="I73" s="71"/>
      <c r="J73" s="71"/>
    </row>
    <row r="74" spans="1:10" ht="18" customHeight="1">
      <c r="B74" s="50">
        <v>4700</v>
      </c>
      <c r="C74" s="120" t="s">
        <v>55</v>
      </c>
      <c r="D74" s="120"/>
      <c r="E74" s="71">
        <v>500</v>
      </c>
      <c r="F74" s="71"/>
      <c r="G74" s="71">
        <v>500</v>
      </c>
      <c r="H74" s="71"/>
      <c r="I74" s="71"/>
      <c r="J74" s="71"/>
    </row>
    <row r="75" spans="1:10" ht="18" customHeight="1">
      <c r="B75" s="50">
        <v>7000</v>
      </c>
      <c r="C75" s="120" t="s">
        <v>139</v>
      </c>
      <c r="D75" s="120"/>
      <c r="E75" s="71">
        <v>4500</v>
      </c>
      <c r="F75" s="71"/>
      <c r="G75" s="71">
        <v>4500</v>
      </c>
      <c r="H75" s="71"/>
      <c r="I75" s="71"/>
      <c r="J75" s="71"/>
    </row>
    <row r="76" spans="1:10" ht="18" customHeight="1">
      <c r="B76" s="50">
        <v>8400</v>
      </c>
      <c r="C76" s="120" t="s">
        <v>140</v>
      </c>
      <c r="D76" s="120"/>
      <c r="E76" s="71"/>
      <c r="F76" s="71">
        <v>10000</v>
      </c>
      <c r="G76" s="71"/>
      <c r="H76" s="71">
        <v>10000</v>
      </c>
      <c r="I76" s="71"/>
      <c r="J76" s="71"/>
    </row>
    <row r="77" spans="1:10" ht="18" customHeight="1" thickBot="1">
      <c r="B77" s="50">
        <v>9900</v>
      </c>
      <c r="C77" s="120" t="s">
        <v>145</v>
      </c>
      <c r="D77" s="120"/>
      <c r="E77" s="67"/>
      <c r="F77" s="67"/>
      <c r="G77" s="67">
        <v>2150</v>
      </c>
      <c r="H77" s="67"/>
      <c r="I77" s="67"/>
      <c r="J77" s="67"/>
    </row>
    <row r="78" spans="1:10" ht="18" customHeight="1">
      <c r="B78" s="77"/>
      <c r="E78" s="78">
        <f>SUM(E59:E77)</f>
        <v>277350</v>
      </c>
      <c r="F78" s="78">
        <f>SUM(F59:F77)</f>
        <v>277350</v>
      </c>
      <c r="G78" s="78">
        <f t="shared" ref="G78:J78" si="7">SUM(G59:G77)</f>
        <v>10000</v>
      </c>
      <c r="H78" s="78">
        <f t="shared" si="7"/>
        <v>10000</v>
      </c>
      <c r="I78" s="78">
        <f t="shared" si="7"/>
        <v>267500</v>
      </c>
      <c r="J78" s="78">
        <f t="shared" si="7"/>
        <v>267500</v>
      </c>
    </row>
    <row r="80" spans="1:10">
      <c r="A80" s="36" t="s">
        <v>6</v>
      </c>
      <c r="B80" s="4" t="s">
        <v>146</v>
      </c>
    </row>
    <row r="81" spans="2:6" ht="18" customHeight="1">
      <c r="B81" s="120" t="s">
        <v>147</v>
      </c>
      <c r="C81" s="120"/>
      <c r="D81" s="120"/>
      <c r="E81" s="79">
        <f>F62</f>
        <v>146000</v>
      </c>
    </row>
    <row r="82" spans="2:6" ht="18" customHeight="1">
      <c r="B82" s="120" t="s">
        <v>145</v>
      </c>
      <c r="C82" s="120"/>
      <c r="D82" s="120"/>
      <c r="E82" s="79">
        <f>G77</f>
        <v>2150</v>
      </c>
      <c r="F82" s="72" t="s">
        <v>110</v>
      </c>
    </row>
    <row r="83" spans="2:6" ht="18" customHeight="1" thickBot="1">
      <c r="B83" s="120" t="s">
        <v>14</v>
      </c>
      <c r="C83" s="120"/>
      <c r="D83" s="120"/>
      <c r="E83" s="80">
        <f>E63</f>
        <v>2000</v>
      </c>
      <c r="F83" s="72" t="s">
        <v>111</v>
      </c>
    </row>
    <row r="84" spans="2:6" ht="18" customHeight="1">
      <c r="B84" s="120" t="s">
        <v>148</v>
      </c>
      <c r="C84" s="120"/>
      <c r="D84" s="120"/>
      <c r="E84" s="81">
        <f>E81+E82-E83</f>
        <v>146150</v>
      </c>
    </row>
  </sheetData>
  <mergeCells count="70">
    <mergeCell ref="C16:D16"/>
    <mergeCell ref="E6:F6"/>
    <mergeCell ref="G6:H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30:D30"/>
    <mergeCell ref="C17:D17"/>
    <mergeCell ref="C18:D18"/>
    <mergeCell ref="C19:D19"/>
    <mergeCell ref="C20:D20"/>
    <mergeCell ref="C21:D21"/>
    <mergeCell ref="C22:D22"/>
    <mergeCell ref="C23:D23"/>
    <mergeCell ref="E27:F27"/>
    <mergeCell ref="G27:H27"/>
    <mergeCell ref="C28:D28"/>
    <mergeCell ref="C29:D29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59:D59"/>
    <mergeCell ref="C43:D43"/>
    <mergeCell ref="C44:D44"/>
    <mergeCell ref="C45:D45"/>
    <mergeCell ref="B49:D49"/>
    <mergeCell ref="B50:D50"/>
    <mergeCell ref="B51:D51"/>
    <mergeCell ref="B52:D52"/>
    <mergeCell ref="E57:F57"/>
    <mergeCell ref="G57:H57"/>
    <mergeCell ref="I57:J57"/>
    <mergeCell ref="C58:D58"/>
    <mergeCell ref="C71:D71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B81:D81"/>
    <mergeCell ref="B82:D82"/>
    <mergeCell ref="B83:D83"/>
    <mergeCell ref="B84:D84"/>
    <mergeCell ref="C72:D72"/>
    <mergeCell ref="C73:D73"/>
    <mergeCell ref="C74:D74"/>
    <mergeCell ref="C75:D75"/>
    <mergeCell ref="C76:D76"/>
    <mergeCell ref="C77:D77"/>
  </mergeCells>
  <pageMargins left="0.7" right="0.7" top="0.75" bottom="0.75" header="0.3" footer="0.3"/>
  <ignoredErrors>
    <ignoredError sqref="B59:B64 B29:B33 B8:B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9E29-B26C-4AF0-9287-56BD4D552683}">
  <dimension ref="A1:J231"/>
  <sheetViews>
    <sheetView showGridLines="0" tabSelected="1" topLeftCell="A144" workbookViewId="0">
      <selection activeCell="K212" sqref="K212"/>
    </sheetView>
  </sheetViews>
  <sheetFormatPr defaultRowHeight="13.8"/>
  <cols>
    <col min="1" max="1" width="2.88671875" style="11" customWidth="1"/>
    <col min="2" max="2" width="7.44140625" style="13" customWidth="1"/>
    <col min="3" max="3" width="11.77734375" style="13" customWidth="1"/>
    <col min="4" max="4" width="7" style="13" customWidth="1"/>
    <col min="5" max="8" width="9.5546875" style="13" customWidth="1"/>
    <col min="9" max="9" width="9.109375" style="13" customWidth="1"/>
    <col min="10" max="10" width="9.77734375" style="13" customWidth="1"/>
    <col min="11" max="16384" width="8.88671875" style="13"/>
  </cols>
  <sheetData>
    <row r="1" spans="1:10">
      <c r="B1" s="12" t="s">
        <v>124</v>
      </c>
      <c r="D1" s="12" t="s">
        <v>152</v>
      </c>
    </row>
    <row r="3" spans="1:10">
      <c r="B3" s="14" t="s">
        <v>153</v>
      </c>
    </row>
    <row r="4" spans="1:10">
      <c r="A4" s="11" t="s">
        <v>3</v>
      </c>
      <c r="B4" s="21" t="s">
        <v>150</v>
      </c>
    </row>
    <row r="5" spans="1:10" ht="18" customHeight="1">
      <c r="B5" s="82" t="s">
        <v>129</v>
      </c>
      <c r="C5" s="83" t="s">
        <v>116</v>
      </c>
      <c r="D5" s="84"/>
      <c r="E5" s="151" t="s">
        <v>131</v>
      </c>
      <c r="F5" s="151"/>
      <c r="G5" s="152" t="s">
        <v>142</v>
      </c>
      <c r="H5" s="152"/>
      <c r="I5" s="155" t="s">
        <v>143</v>
      </c>
      <c r="J5" s="155"/>
    </row>
    <row r="6" spans="1:10" ht="18" customHeight="1">
      <c r="B6" s="85" t="s">
        <v>132</v>
      </c>
      <c r="C6" s="156" t="s">
        <v>133</v>
      </c>
      <c r="D6" s="157"/>
      <c r="E6" s="87" t="s">
        <v>1</v>
      </c>
      <c r="F6" s="87" t="s">
        <v>2</v>
      </c>
      <c r="G6" s="87" t="s">
        <v>1</v>
      </c>
      <c r="H6" s="87" t="s">
        <v>2</v>
      </c>
      <c r="I6" s="87" t="s">
        <v>1</v>
      </c>
      <c r="J6" s="87" t="s">
        <v>2</v>
      </c>
    </row>
    <row r="7" spans="1:10" ht="18" customHeight="1">
      <c r="B7" s="88" t="s">
        <v>134</v>
      </c>
      <c r="C7" s="135" t="s">
        <v>7</v>
      </c>
      <c r="D7" s="137"/>
      <c r="E7" s="28">
        <v>150000</v>
      </c>
      <c r="F7" s="28"/>
      <c r="G7" s="28"/>
      <c r="H7" s="28"/>
      <c r="I7" s="28">
        <v>150000</v>
      </c>
      <c r="J7" s="28"/>
    </row>
    <row r="8" spans="1:10" ht="18" customHeight="1">
      <c r="B8" s="88" t="s">
        <v>135</v>
      </c>
      <c r="C8" s="135" t="s">
        <v>9</v>
      </c>
      <c r="D8" s="137"/>
      <c r="E8" s="28">
        <v>30000</v>
      </c>
      <c r="F8" s="28"/>
      <c r="G8" s="28"/>
      <c r="H8" s="28"/>
      <c r="I8" s="28">
        <v>30000</v>
      </c>
      <c r="J8" s="28"/>
    </row>
    <row r="9" spans="1:10" ht="18" customHeight="1">
      <c r="B9" s="88" t="s">
        <v>136</v>
      </c>
      <c r="C9" s="134" t="s">
        <v>13</v>
      </c>
      <c r="D9" s="134"/>
      <c r="E9" s="28"/>
      <c r="F9" s="28">
        <v>116000</v>
      </c>
      <c r="G9" s="28"/>
      <c r="H9" s="28"/>
      <c r="I9" s="28"/>
      <c r="J9" s="28">
        <v>131000</v>
      </c>
    </row>
    <row r="10" spans="1:10" ht="18" customHeight="1">
      <c r="B10" s="88" t="s">
        <v>117</v>
      </c>
      <c r="C10" s="134" t="s">
        <v>14</v>
      </c>
      <c r="D10" s="134"/>
      <c r="E10" s="28">
        <v>45000</v>
      </c>
      <c r="F10" s="28"/>
      <c r="G10" s="28"/>
      <c r="H10" s="28"/>
      <c r="I10" s="28"/>
      <c r="J10" s="28"/>
    </row>
    <row r="11" spans="1:10" ht="18" customHeight="1">
      <c r="B11" s="88" t="s">
        <v>137</v>
      </c>
      <c r="C11" s="134" t="s">
        <v>15</v>
      </c>
      <c r="D11" s="134"/>
      <c r="E11" s="28"/>
      <c r="F11" s="28">
        <v>100000</v>
      </c>
      <c r="G11" s="28"/>
      <c r="H11" s="28"/>
      <c r="I11" s="28"/>
      <c r="J11" s="28">
        <v>100000</v>
      </c>
    </row>
    <row r="12" spans="1:10" ht="18" customHeight="1">
      <c r="B12" s="26">
        <v>1000</v>
      </c>
      <c r="C12" s="134" t="s">
        <v>16</v>
      </c>
      <c r="D12" s="134"/>
      <c r="E12" s="28">
        <v>1000</v>
      </c>
      <c r="F12" s="28"/>
      <c r="G12" s="28"/>
      <c r="H12" s="28"/>
      <c r="I12" s="28">
        <v>1000</v>
      </c>
      <c r="J12" s="28"/>
    </row>
    <row r="13" spans="1:10" ht="18" customHeight="1">
      <c r="B13" s="26">
        <v>1050</v>
      </c>
      <c r="C13" s="134" t="s">
        <v>17</v>
      </c>
      <c r="D13" s="134"/>
      <c r="E13" s="28">
        <v>15000</v>
      </c>
      <c r="F13" s="28"/>
      <c r="G13" s="28"/>
      <c r="H13" s="28"/>
      <c r="I13" s="28">
        <v>15000</v>
      </c>
      <c r="J13" s="28"/>
    </row>
    <row r="14" spans="1:10" ht="18" customHeight="1">
      <c r="B14" s="26">
        <v>1100</v>
      </c>
      <c r="C14" s="134" t="s">
        <v>21</v>
      </c>
      <c r="D14" s="134"/>
      <c r="E14" s="28">
        <v>33000</v>
      </c>
      <c r="F14" s="28"/>
      <c r="G14" s="28"/>
      <c r="H14" s="28"/>
      <c r="I14" s="28">
        <v>33000</v>
      </c>
      <c r="J14" s="28"/>
    </row>
    <row r="15" spans="1:10" ht="18" customHeight="1">
      <c r="B15" s="26">
        <v>1400</v>
      </c>
      <c r="C15" s="134" t="s">
        <v>27</v>
      </c>
      <c r="D15" s="134"/>
      <c r="E15" s="28"/>
      <c r="F15" s="28">
        <v>23000</v>
      </c>
      <c r="G15" s="28"/>
      <c r="H15" s="28"/>
      <c r="I15" s="28"/>
      <c r="J15" s="28">
        <v>23000</v>
      </c>
    </row>
    <row r="16" spans="1:10" ht="18" customHeight="1">
      <c r="B16" s="26">
        <v>3000</v>
      </c>
      <c r="C16" s="134" t="s">
        <v>34</v>
      </c>
      <c r="D16" s="134"/>
      <c r="E16" s="28">
        <v>25000</v>
      </c>
      <c r="F16" s="28"/>
      <c r="G16" s="28"/>
      <c r="H16" s="28"/>
      <c r="I16" s="28">
        <v>25000</v>
      </c>
      <c r="J16" s="28"/>
    </row>
    <row r="17" spans="1:10" ht="18" customHeight="1">
      <c r="B17" s="26">
        <v>4000</v>
      </c>
      <c r="C17" s="134" t="s">
        <v>35</v>
      </c>
      <c r="D17" s="134"/>
      <c r="E17" s="28">
        <v>60000</v>
      </c>
      <c r="F17" s="28"/>
      <c r="G17" s="28">
        <v>60000</v>
      </c>
      <c r="H17" s="28"/>
      <c r="I17" s="28"/>
      <c r="J17" s="28"/>
    </row>
    <row r="18" spans="1:10" ht="18" customHeight="1">
      <c r="B18" s="26">
        <v>4250</v>
      </c>
      <c r="C18" s="134" t="s">
        <v>40</v>
      </c>
      <c r="D18" s="134"/>
      <c r="E18" s="28">
        <v>12000</v>
      </c>
      <c r="F18" s="28"/>
      <c r="G18" s="28">
        <v>12000</v>
      </c>
      <c r="H18" s="28"/>
      <c r="I18" s="28"/>
      <c r="J18" s="28"/>
    </row>
    <row r="19" spans="1:10" ht="18" customHeight="1">
      <c r="B19" s="26">
        <v>4650</v>
      </c>
      <c r="C19" s="134" t="s">
        <v>45</v>
      </c>
      <c r="D19" s="134"/>
      <c r="E19" s="28">
        <v>8000</v>
      </c>
      <c r="F19" s="28"/>
      <c r="G19" s="28">
        <v>8000</v>
      </c>
      <c r="H19" s="28"/>
      <c r="I19" s="28"/>
      <c r="J19" s="28"/>
    </row>
    <row r="20" spans="1:10" ht="18" customHeight="1">
      <c r="B20" s="26">
        <v>4700</v>
      </c>
      <c r="C20" s="134" t="s">
        <v>55</v>
      </c>
      <c r="D20" s="134"/>
      <c r="E20" s="28">
        <v>10000</v>
      </c>
      <c r="F20" s="28"/>
      <c r="G20" s="28">
        <v>10000</v>
      </c>
      <c r="H20" s="28"/>
      <c r="I20" s="28"/>
      <c r="J20" s="28"/>
    </row>
    <row r="21" spans="1:10" ht="18" customHeight="1">
      <c r="B21" s="26">
        <v>7000</v>
      </c>
      <c r="C21" s="134" t="s">
        <v>139</v>
      </c>
      <c r="D21" s="134"/>
      <c r="E21" s="28">
        <v>250000</v>
      </c>
      <c r="F21" s="28"/>
      <c r="G21" s="28">
        <v>250000</v>
      </c>
      <c r="H21" s="28"/>
      <c r="I21" s="28"/>
      <c r="J21" s="28"/>
    </row>
    <row r="22" spans="1:10" ht="18" customHeight="1">
      <c r="B22" s="26">
        <v>8400</v>
      </c>
      <c r="C22" s="134" t="s">
        <v>144</v>
      </c>
      <c r="D22" s="134"/>
      <c r="E22" s="28"/>
      <c r="F22" s="28">
        <v>400000</v>
      </c>
      <c r="G22" s="28"/>
      <c r="H22" s="28">
        <v>400000</v>
      </c>
      <c r="I22" s="28"/>
      <c r="J22" s="28"/>
    </row>
    <row r="23" spans="1:10" ht="18" customHeight="1" thickBot="1">
      <c r="B23" s="26">
        <v>9900</v>
      </c>
      <c r="C23" s="134" t="s">
        <v>145</v>
      </c>
      <c r="D23" s="134"/>
      <c r="E23" s="89"/>
      <c r="F23" s="89"/>
      <c r="G23" s="89">
        <v>60000</v>
      </c>
      <c r="H23" s="89"/>
      <c r="I23" s="89"/>
      <c r="J23" s="89"/>
    </row>
    <row r="24" spans="1:10" ht="18" customHeight="1">
      <c r="B24" s="90"/>
      <c r="E24" s="91">
        <f>SUM(E7:E23)</f>
        <v>639000</v>
      </c>
      <c r="F24" s="91">
        <f>SUM(F7:F23)</f>
        <v>639000</v>
      </c>
      <c r="G24" s="91">
        <f t="shared" ref="G24:J24" si="0">SUM(G7:G23)</f>
        <v>400000</v>
      </c>
      <c r="H24" s="91">
        <f t="shared" si="0"/>
        <v>400000</v>
      </c>
      <c r="I24" s="91">
        <f t="shared" si="0"/>
        <v>254000</v>
      </c>
      <c r="J24" s="91">
        <f t="shared" si="0"/>
        <v>254000</v>
      </c>
    </row>
    <row r="26" spans="1:10">
      <c r="A26" s="11" t="s">
        <v>6</v>
      </c>
      <c r="B26" s="21" t="s">
        <v>146</v>
      </c>
    </row>
    <row r="27" spans="1:10" ht="18" customHeight="1">
      <c r="B27" s="134" t="s">
        <v>147</v>
      </c>
      <c r="C27" s="134"/>
      <c r="D27" s="134"/>
      <c r="E27" s="92">
        <f>F9</f>
        <v>116000</v>
      </c>
    </row>
    <row r="28" spans="1:10" ht="18" customHeight="1">
      <c r="B28" s="134" t="s">
        <v>145</v>
      </c>
      <c r="C28" s="134"/>
      <c r="D28" s="134"/>
      <c r="E28" s="92">
        <f>G23</f>
        <v>60000</v>
      </c>
      <c r="F28" s="23" t="s">
        <v>110</v>
      </c>
    </row>
    <row r="29" spans="1:10" ht="18" customHeight="1" thickBot="1">
      <c r="B29" s="134" t="s">
        <v>14</v>
      </c>
      <c r="C29" s="134"/>
      <c r="D29" s="134"/>
      <c r="E29" s="93">
        <f>E10</f>
        <v>45000</v>
      </c>
      <c r="F29" s="23" t="s">
        <v>111</v>
      </c>
    </row>
    <row r="30" spans="1:10" ht="18" customHeight="1">
      <c r="B30" s="134" t="s">
        <v>148</v>
      </c>
      <c r="C30" s="134"/>
      <c r="D30" s="134"/>
      <c r="E30" s="94">
        <f>E27+E28-E29</f>
        <v>131000</v>
      </c>
    </row>
    <row r="32" spans="1:10">
      <c r="A32" s="11" t="s">
        <v>4</v>
      </c>
      <c r="B32" s="13" t="s">
        <v>154</v>
      </c>
    </row>
    <row r="33" spans="1:9">
      <c r="C33" s="146" t="s">
        <v>118</v>
      </c>
      <c r="D33" s="147"/>
      <c r="E33" s="147"/>
      <c r="F33" s="147"/>
      <c r="G33" s="147"/>
      <c r="H33" s="148"/>
      <c r="I33" s="95" t="s">
        <v>115</v>
      </c>
    </row>
    <row r="34" spans="1:9">
      <c r="C34" s="34" t="s">
        <v>113</v>
      </c>
      <c r="D34" s="145" t="s">
        <v>0</v>
      </c>
      <c r="E34" s="145"/>
      <c r="F34" s="145"/>
      <c r="G34" s="145"/>
      <c r="H34" s="34" t="s">
        <v>1</v>
      </c>
      <c r="I34" s="34" t="s">
        <v>2</v>
      </c>
    </row>
    <row r="35" spans="1:9">
      <c r="C35" s="96">
        <v>44743</v>
      </c>
      <c r="D35" s="134" t="s">
        <v>114</v>
      </c>
      <c r="E35" s="134"/>
      <c r="F35" s="134"/>
      <c r="G35" s="134"/>
      <c r="H35" s="34"/>
      <c r="I35" s="97">
        <v>116000</v>
      </c>
    </row>
    <row r="36" spans="1:9">
      <c r="C36" s="96">
        <v>44926</v>
      </c>
      <c r="D36" s="134" t="s">
        <v>145</v>
      </c>
      <c r="E36" s="134"/>
      <c r="F36" s="134"/>
      <c r="G36" s="134"/>
      <c r="H36" s="97"/>
      <c r="I36" s="97">
        <v>60000</v>
      </c>
    </row>
    <row r="37" spans="1:9">
      <c r="C37" s="96">
        <v>44926</v>
      </c>
      <c r="D37" s="20" t="s">
        <v>14</v>
      </c>
      <c r="E37" s="30"/>
      <c r="F37" s="30"/>
      <c r="G37" s="29"/>
      <c r="H37" s="97">
        <v>45000</v>
      </c>
      <c r="I37" s="97"/>
    </row>
    <row r="38" spans="1:9">
      <c r="C38" s="96">
        <v>44926</v>
      </c>
      <c r="D38" s="135" t="s">
        <v>155</v>
      </c>
      <c r="E38" s="136"/>
      <c r="F38" s="136"/>
      <c r="G38" s="137"/>
      <c r="H38" s="97">
        <v>131000</v>
      </c>
      <c r="I38" s="97"/>
    </row>
    <row r="39" spans="1:9" s="18" customFormat="1">
      <c r="A39" s="15"/>
      <c r="C39" s="98"/>
      <c r="D39" s="145" t="s">
        <v>108</v>
      </c>
      <c r="E39" s="145"/>
      <c r="F39" s="145"/>
      <c r="G39" s="145"/>
      <c r="H39" s="99">
        <f>SUM(H35:H38)</f>
        <v>176000</v>
      </c>
      <c r="I39" s="99">
        <f>SUM(I35:I38)</f>
        <v>176000</v>
      </c>
    </row>
    <row r="41" spans="1:9">
      <c r="C41" s="146" t="s">
        <v>119</v>
      </c>
      <c r="D41" s="147"/>
      <c r="E41" s="147"/>
      <c r="F41" s="147"/>
      <c r="G41" s="147"/>
      <c r="H41" s="148"/>
      <c r="I41" s="95" t="s">
        <v>115</v>
      </c>
    </row>
    <row r="42" spans="1:9">
      <c r="C42" s="34" t="s">
        <v>113</v>
      </c>
      <c r="D42" s="145" t="s">
        <v>0</v>
      </c>
      <c r="E42" s="145"/>
      <c r="F42" s="145"/>
      <c r="G42" s="145"/>
      <c r="H42" s="34" t="s">
        <v>1</v>
      </c>
      <c r="I42" s="34" t="s">
        <v>2</v>
      </c>
    </row>
    <row r="43" spans="1:9">
      <c r="C43" s="96"/>
      <c r="D43" s="134" t="s">
        <v>156</v>
      </c>
      <c r="E43" s="134"/>
      <c r="F43" s="134"/>
      <c r="G43" s="134"/>
      <c r="H43" s="97">
        <v>1000</v>
      </c>
      <c r="I43" s="97"/>
    </row>
    <row r="44" spans="1:9">
      <c r="C44" s="96">
        <v>44926</v>
      </c>
      <c r="D44" s="135" t="s">
        <v>155</v>
      </c>
      <c r="E44" s="136"/>
      <c r="F44" s="136"/>
      <c r="G44" s="137"/>
      <c r="H44" s="97"/>
      <c r="I44" s="97">
        <v>1000</v>
      </c>
    </row>
    <row r="45" spans="1:9">
      <c r="C45" s="98"/>
      <c r="D45" s="145" t="s">
        <v>108</v>
      </c>
      <c r="E45" s="145"/>
      <c r="F45" s="145"/>
      <c r="G45" s="145"/>
      <c r="H45" s="99">
        <f>SUM(H43:H44)</f>
        <v>1000</v>
      </c>
      <c r="I45" s="99">
        <f>SUM(I43:I44)</f>
        <v>1000</v>
      </c>
    </row>
    <row r="47" spans="1:9">
      <c r="C47" s="146" t="s">
        <v>120</v>
      </c>
      <c r="D47" s="147"/>
      <c r="E47" s="147"/>
      <c r="F47" s="147"/>
      <c r="G47" s="147"/>
      <c r="H47" s="148"/>
      <c r="I47" s="95" t="s">
        <v>115</v>
      </c>
    </row>
    <row r="48" spans="1:9">
      <c r="C48" s="34" t="s">
        <v>113</v>
      </c>
      <c r="D48" s="145" t="s">
        <v>0</v>
      </c>
      <c r="E48" s="145"/>
      <c r="F48" s="145"/>
      <c r="G48" s="145"/>
      <c r="H48" s="34" t="s">
        <v>1</v>
      </c>
      <c r="I48" s="34" t="s">
        <v>2</v>
      </c>
    </row>
    <row r="49" spans="3:9">
      <c r="C49" s="96"/>
      <c r="D49" s="134" t="s">
        <v>156</v>
      </c>
      <c r="E49" s="134"/>
      <c r="F49" s="134"/>
      <c r="G49" s="134"/>
      <c r="H49" s="97">
        <v>60000</v>
      </c>
      <c r="I49" s="97"/>
    </row>
    <row r="50" spans="3:9">
      <c r="C50" s="96">
        <v>44926</v>
      </c>
      <c r="D50" s="135" t="s">
        <v>157</v>
      </c>
      <c r="E50" s="136"/>
      <c r="F50" s="136"/>
      <c r="G50" s="137"/>
      <c r="H50" s="97"/>
      <c r="I50" s="97">
        <v>60000</v>
      </c>
    </row>
    <row r="51" spans="3:9">
      <c r="C51" s="98"/>
      <c r="D51" s="145" t="s">
        <v>108</v>
      </c>
      <c r="E51" s="145"/>
      <c r="F51" s="145"/>
      <c r="G51" s="145"/>
      <c r="H51" s="99">
        <f>SUM(H49:H50)</f>
        <v>60000</v>
      </c>
      <c r="I51" s="99">
        <f>SUM(I49:I50)</f>
        <v>60000</v>
      </c>
    </row>
    <row r="53" spans="3:9">
      <c r="C53" s="146" t="s">
        <v>121</v>
      </c>
      <c r="D53" s="147"/>
      <c r="E53" s="147"/>
      <c r="F53" s="147"/>
      <c r="G53" s="147"/>
      <c r="H53" s="148"/>
      <c r="I53" s="95" t="s">
        <v>115</v>
      </c>
    </row>
    <row r="54" spans="3:9">
      <c r="C54" s="34" t="s">
        <v>113</v>
      </c>
      <c r="D54" s="145" t="s">
        <v>0</v>
      </c>
      <c r="E54" s="145"/>
      <c r="F54" s="145"/>
      <c r="G54" s="145"/>
      <c r="H54" s="34" t="s">
        <v>1</v>
      </c>
      <c r="I54" s="34" t="s">
        <v>2</v>
      </c>
    </row>
    <row r="55" spans="3:9">
      <c r="C55" s="96"/>
      <c r="D55" s="134" t="s">
        <v>156</v>
      </c>
      <c r="E55" s="134"/>
      <c r="F55" s="134"/>
      <c r="G55" s="134"/>
      <c r="H55" s="97">
        <v>250000</v>
      </c>
      <c r="I55" s="97"/>
    </row>
    <row r="56" spans="3:9">
      <c r="C56" s="96">
        <v>44773</v>
      </c>
      <c r="D56" s="135" t="s">
        <v>157</v>
      </c>
      <c r="E56" s="136"/>
      <c r="F56" s="136"/>
      <c r="G56" s="137"/>
      <c r="H56" s="97"/>
      <c r="I56" s="97">
        <v>250000</v>
      </c>
    </row>
    <row r="57" spans="3:9">
      <c r="C57" s="98"/>
      <c r="D57" s="145" t="s">
        <v>108</v>
      </c>
      <c r="E57" s="145"/>
      <c r="F57" s="145"/>
      <c r="G57" s="145"/>
      <c r="H57" s="99">
        <f>SUM(H55:H56)</f>
        <v>250000</v>
      </c>
      <c r="I57" s="99">
        <f>SUM(I55:I56)</f>
        <v>250000</v>
      </c>
    </row>
    <row r="59" spans="3:9">
      <c r="C59" s="146" t="s">
        <v>122</v>
      </c>
      <c r="D59" s="147"/>
      <c r="E59" s="147"/>
      <c r="F59" s="147"/>
      <c r="G59" s="147"/>
      <c r="H59" s="148"/>
      <c r="I59" s="95" t="s">
        <v>115</v>
      </c>
    </row>
    <row r="60" spans="3:9">
      <c r="C60" s="34" t="s">
        <v>113</v>
      </c>
      <c r="D60" s="145" t="s">
        <v>0</v>
      </c>
      <c r="E60" s="145"/>
      <c r="F60" s="145"/>
      <c r="G60" s="145"/>
      <c r="H60" s="34" t="s">
        <v>1</v>
      </c>
      <c r="I60" s="34" t="s">
        <v>2</v>
      </c>
    </row>
    <row r="61" spans="3:9">
      <c r="C61" s="96"/>
      <c r="D61" s="134" t="s">
        <v>156</v>
      </c>
      <c r="E61" s="134"/>
      <c r="F61" s="134"/>
      <c r="G61" s="134"/>
      <c r="H61" s="97"/>
      <c r="I61" s="97">
        <v>400000</v>
      </c>
    </row>
    <row r="62" spans="3:9">
      <c r="C62" s="96">
        <v>44926</v>
      </c>
      <c r="D62" s="135" t="s">
        <v>157</v>
      </c>
      <c r="E62" s="136"/>
      <c r="F62" s="136"/>
      <c r="G62" s="137"/>
      <c r="H62" s="97">
        <v>400000</v>
      </c>
      <c r="I62" s="97"/>
    </row>
    <row r="63" spans="3:9">
      <c r="C63" s="98"/>
      <c r="D63" s="145" t="s">
        <v>108</v>
      </c>
      <c r="E63" s="145"/>
      <c r="F63" s="145"/>
      <c r="G63" s="145"/>
      <c r="H63" s="99">
        <f>SUM(H61:H62)</f>
        <v>400000</v>
      </c>
      <c r="I63" s="99">
        <f>SUM(I61:I62)</f>
        <v>400000</v>
      </c>
    </row>
    <row r="66" spans="1:10">
      <c r="B66" s="14" t="s">
        <v>158</v>
      </c>
    </row>
    <row r="67" spans="1:10">
      <c r="A67" s="11" t="s">
        <v>3</v>
      </c>
      <c r="B67" s="21" t="s">
        <v>150</v>
      </c>
    </row>
    <row r="68" spans="1:10">
      <c r="B68" s="83" t="s">
        <v>129</v>
      </c>
      <c r="C68" s="100"/>
      <c r="D68" s="86"/>
      <c r="E68" s="151" t="s">
        <v>131</v>
      </c>
      <c r="F68" s="151"/>
      <c r="G68" s="152" t="s">
        <v>142</v>
      </c>
      <c r="H68" s="152"/>
      <c r="I68" s="153" t="s">
        <v>143</v>
      </c>
      <c r="J68" s="154"/>
    </row>
    <row r="69" spans="1:10">
      <c r="A69" s="13"/>
      <c r="B69" s="101" t="s">
        <v>159</v>
      </c>
      <c r="C69" s="102"/>
      <c r="D69" s="103"/>
      <c r="E69" s="87" t="s">
        <v>1</v>
      </c>
      <c r="F69" s="87" t="s">
        <v>2</v>
      </c>
      <c r="G69" s="87" t="s">
        <v>1</v>
      </c>
      <c r="H69" s="87" t="s">
        <v>2</v>
      </c>
      <c r="I69" s="87" t="s">
        <v>1</v>
      </c>
      <c r="J69" s="87" t="s">
        <v>2</v>
      </c>
    </row>
    <row r="70" spans="1:10" ht="18" customHeight="1">
      <c r="B70" s="150" t="s">
        <v>160</v>
      </c>
      <c r="C70" s="150"/>
      <c r="D70" s="150"/>
      <c r="E70" s="28">
        <v>30000</v>
      </c>
      <c r="F70" s="28"/>
      <c r="G70" s="28">
        <v>30000</v>
      </c>
      <c r="H70" s="28"/>
      <c r="I70" s="28"/>
      <c r="J70" s="28"/>
    </row>
    <row r="71" spans="1:10" ht="18" customHeight="1">
      <c r="B71" s="150" t="s">
        <v>161</v>
      </c>
      <c r="C71" s="150"/>
      <c r="D71" s="150"/>
      <c r="E71" s="28">
        <v>180000</v>
      </c>
      <c r="F71" s="28"/>
      <c r="G71" s="28"/>
      <c r="H71" s="28"/>
      <c r="I71" s="28">
        <v>180000</v>
      </c>
      <c r="J71" s="28"/>
    </row>
    <row r="72" spans="1:10" ht="18" customHeight="1">
      <c r="B72" s="150" t="s">
        <v>27</v>
      </c>
      <c r="C72" s="150"/>
      <c r="D72" s="150"/>
      <c r="E72" s="28"/>
      <c r="F72" s="28">
        <v>35000</v>
      </c>
      <c r="G72" s="28"/>
      <c r="H72" s="28"/>
      <c r="I72" s="28"/>
      <c r="J72" s="28">
        <v>35000</v>
      </c>
    </row>
    <row r="73" spans="1:10" ht="18" customHeight="1">
      <c r="B73" s="150" t="s">
        <v>21</v>
      </c>
      <c r="C73" s="150"/>
      <c r="D73" s="150"/>
      <c r="E73" s="28">
        <v>73000</v>
      </c>
      <c r="F73" s="28"/>
      <c r="G73" s="28"/>
      <c r="H73" s="28"/>
      <c r="I73" s="28">
        <v>73000</v>
      </c>
      <c r="J73" s="28"/>
    </row>
    <row r="74" spans="1:10" ht="18" customHeight="1">
      <c r="B74" s="150" t="s">
        <v>13</v>
      </c>
      <c r="C74" s="150"/>
      <c r="D74" s="150"/>
      <c r="E74" s="28"/>
      <c r="F74" s="28">
        <v>192000</v>
      </c>
      <c r="G74" s="28"/>
      <c r="H74" s="28"/>
      <c r="I74" s="28"/>
      <c r="J74" s="28">
        <v>412000</v>
      </c>
    </row>
    <row r="75" spans="1:10" ht="18" customHeight="1">
      <c r="B75" s="134" t="s">
        <v>7</v>
      </c>
      <c r="C75" s="134"/>
      <c r="D75" s="134"/>
      <c r="E75" s="28">
        <v>200000</v>
      </c>
      <c r="F75" s="28"/>
      <c r="G75" s="28"/>
      <c r="H75" s="28"/>
      <c r="I75" s="28">
        <v>200000</v>
      </c>
      <c r="J75" s="28"/>
    </row>
    <row r="76" spans="1:10" ht="18" customHeight="1">
      <c r="B76" s="149" t="s">
        <v>15</v>
      </c>
      <c r="C76" s="149"/>
      <c r="D76" s="149"/>
      <c r="E76" s="28"/>
      <c r="F76" s="28">
        <v>80000</v>
      </c>
      <c r="G76" s="28"/>
      <c r="H76" s="28"/>
      <c r="I76" s="28"/>
      <c r="J76" s="28">
        <v>80000</v>
      </c>
    </row>
    <row r="77" spans="1:10" ht="18" customHeight="1">
      <c r="B77" s="149" t="s">
        <v>68</v>
      </c>
      <c r="C77" s="149"/>
      <c r="D77" s="149"/>
      <c r="E77" s="28"/>
      <c r="F77" s="28">
        <v>10000</v>
      </c>
      <c r="G77" s="28"/>
      <c r="H77" s="28">
        <v>10000</v>
      </c>
      <c r="I77" s="28"/>
      <c r="J77" s="28"/>
    </row>
    <row r="78" spans="1:10" ht="18" customHeight="1">
      <c r="B78" s="149" t="s">
        <v>49</v>
      </c>
      <c r="C78" s="149"/>
      <c r="D78" s="149"/>
      <c r="E78" s="28">
        <v>310000</v>
      </c>
      <c r="F78" s="28"/>
      <c r="G78" s="28">
        <v>310000</v>
      </c>
      <c r="H78" s="28"/>
      <c r="I78" s="28"/>
      <c r="J78" s="28"/>
    </row>
    <row r="79" spans="1:10" ht="18" customHeight="1">
      <c r="B79" s="149" t="s">
        <v>9</v>
      </c>
      <c r="C79" s="149"/>
      <c r="D79" s="149"/>
      <c r="E79" s="28">
        <v>30000</v>
      </c>
      <c r="F79" s="28"/>
      <c r="G79" s="28"/>
      <c r="H79" s="28"/>
      <c r="I79" s="28">
        <v>30000</v>
      </c>
      <c r="J79" s="28"/>
    </row>
    <row r="80" spans="1:10" ht="18" customHeight="1">
      <c r="B80" s="149" t="s">
        <v>16</v>
      </c>
      <c r="C80" s="149"/>
      <c r="D80" s="149"/>
      <c r="E80" s="28">
        <v>1000</v>
      </c>
      <c r="F80" s="28"/>
      <c r="G80" s="28"/>
      <c r="H80" s="28"/>
      <c r="I80" s="28">
        <v>1000</v>
      </c>
      <c r="J80" s="28"/>
    </row>
    <row r="81" spans="1:10" ht="18" customHeight="1">
      <c r="B81" s="149" t="s">
        <v>35</v>
      </c>
      <c r="C81" s="149"/>
      <c r="D81" s="149"/>
      <c r="E81" s="28">
        <v>52000</v>
      </c>
      <c r="F81" s="28"/>
      <c r="G81" s="28">
        <v>52000</v>
      </c>
      <c r="H81" s="28"/>
      <c r="I81" s="28"/>
      <c r="J81" s="28"/>
    </row>
    <row r="82" spans="1:10" ht="18" customHeight="1">
      <c r="B82" s="149" t="s">
        <v>162</v>
      </c>
      <c r="C82" s="149"/>
      <c r="D82" s="149"/>
      <c r="E82" s="28"/>
      <c r="F82" s="28">
        <v>680000</v>
      </c>
      <c r="G82" s="28"/>
      <c r="H82" s="28">
        <v>680000</v>
      </c>
      <c r="I82" s="28"/>
      <c r="J82" s="28"/>
    </row>
    <row r="83" spans="1:10" ht="18" customHeight="1">
      <c r="B83" s="149" t="s">
        <v>14</v>
      </c>
      <c r="C83" s="149"/>
      <c r="D83" s="149"/>
      <c r="E83" s="28">
        <v>48000</v>
      </c>
      <c r="F83" s="28"/>
      <c r="G83" s="28"/>
      <c r="H83" s="28"/>
      <c r="I83" s="28"/>
      <c r="J83" s="28"/>
    </row>
    <row r="84" spans="1:10" ht="18" customHeight="1">
      <c r="B84" s="149" t="s">
        <v>163</v>
      </c>
      <c r="C84" s="149"/>
      <c r="D84" s="149"/>
      <c r="E84" s="28">
        <v>30000</v>
      </c>
      <c r="F84" s="28"/>
      <c r="G84" s="28">
        <v>30000</v>
      </c>
      <c r="H84" s="28"/>
      <c r="I84" s="28"/>
      <c r="J84" s="28"/>
    </row>
    <row r="85" spans="1:10" ht="18" customHeight="1">
      <c r="B85" s="149" t="s">
        <v>34</v>
      </c>
      <c r="C85" s="149"/>
      <c r="D85" s="149"/>
      <c r="E85" s="28">
        <v>43000</v>
      </c>
      <c r="F85" s="28"/>
      <c r="G85" s="28"/>
      <c r="H85" s="28"/>
      <c r="I85" s="28">
        <v>43000</v>
      </c>
      <c r="J85" s="28"/>
    </row>
    <row r="86" spans="1:10" ht="18" customHeight="1" thickBot="1">
      <c r="B86" s="149" t="s">
        <v>145</v>
      </c>
      <c r="C86" s="149"/>
      <c r="D86" s="149"/>
      <c r="E86" s="89"/>
      <c r="F86" s="89"/>
      <c r="G86" s="89">
        <v>268000</v>
      </c>
      <c r="H86" s="89"/>
      <c r="I86" s="89"/>
      <c r="J86" s="89"/>
    </row>
    <row r="87" spans="1:10" ht="18" customHeight="1">
      <c r="B87" s="90"/>
      <c r="E87" s="91">
        <f>SUM(E70:E86)</f>
        <v>997000</v>
      </c>
      <c r="F87" s="91">
        <f>SUM(F70:F86)</f>
        <v>997000</v>
      </c>
      <c r="G87" s="91">
        <f>SUM(G70:G86)</f>
        <v>690000</v>
      </c>
      <c r="H87" s="91">
        <f t="shared" ref="H87:J87" si="1">SUM(H70:H86)</f>
        <v>690000</v>
      </c>
      <c r="I87" s="91">
        <f t="shared" si="1"/>
        <v>527000</v>
      </c>
      <c r="J87" s="91">
        <f t="shared" si="1"/>
        <v>527000</v>
      </c>
    </row>
    <row r="88" spans="1:10" ht="18" customHeight="1">
      <c r="B88" s="90"/>
      <c r="E88" s="104"/>
      <c r="F88" s="104"/>
      <c r="G88" s="104"/>
      <c r="H88" s="104"/>
      <c r="I88" s="104"/>
      <c r="J88" s="104"/>
    </row>
    <row r="89" spans="1:10">
      <c r="A89" s="11" t="s">
        <v>6</v>
      </c>
      <c r="B89" s="21" t="s">
        <v>146</v>
      </c>
      <c r="C89" s="22"/>
      <c r="D89" s="22"/>
    </row>
    <row r="90" spans="1:10" ht="18" customHeight="1">
      <c r="B90" s="19" t="s">
        <v>147</v>
      </c>
      <c r="C90" s="19"/>
      <c r="D90" s="19"/>
      <c r="E90" s="92">
        <f>F74</f>
        <v>192000</v>
      </c>
    </row>
    <row r="91" spans="1:10" ht="18" customHeight="1">
      <c r="B91" s="134" t="s">
        <v>145</v>
      </c>
      <c r="C91" s="134"/>
      <c r="D91" s="134"/>
      <c r="E91" s="92">
        <f>G86</f>
        <v>268000</v>
      </c>
      <c r="F91" s="23" t="s">
        <v>110</v>
      </c>
    </row>
    <row r="92" spans="1:10" ht="18" customHeight="1">
      <c r="B92" s="134" t="s">
        <v>14</v>
      </c>
      <c r="C92" s="134"/>
      <c r="D92" s="134"/>
      <c r="E92" s="92">
        <f>E83</f>
        <v>48000</v>
      </c>
      <c r="F92" s="23" t="s">
        <v>111</v>
      </c>
    </row>
    <row r="93" spans="1:10" ht="18" customHeight="1">
      <c r="B93" s="19" t="s">
        <v>148</v>
      </c>
      <c r="C93" s="17"/>
      <c r="D93" s="17"/>
      <c r="E93" s="92">
        <f>E90+E91-E92</f>
        <v>412000</v>
      </c>
    </row>
    <row r="94" spans="1:10" ht="18" customHeight="1"/>
    <row r="95" spans="1:10" ht="18" customHeight="1">
      <c r="A95" s="11" t="s">
        <v>4</v>
      </c>
      <c r="B95" s="13" t="s">
        <v>164</v>
      </c>
    </row>
    <row r="96" spans="1:10" ht="18" customHeight="1">
      <c r="C96" s="146" t="s">
        <v>118</v>
      </c>
      <c r="D96" s="147"/>
      <c r="E96" s="147"/>
      <c r="F96" s="147"/>
      <c r="G96" s="147"/>
      <c r="H96" s="148"/>
      <c r="I96" s="95" t="s">
        <v>115</v>
      </c>
    </row>
    <row r="97" spans="1:10" ht="18" customHeight="1">
      <c r="C97" s="34" t="s">
        <v>113</v>
      </c>
      <c r="D97" s="145" t="s">
        <v>0</v>
      </c>
      <c r="E97" s="145"/>
      <c r="F97" s="145"/>
      <c r="G97" s="145"/>
      <c r="H97" s="34" t="s">
        <v>1</v>
      </c>
      <c r="I97" s="34" t="s">
        <v>2</v>
      </c>
    </row>
    <row r="98" spans="1:10" ht="18" customHeight="1">
      <c r="C98" s="96"/>
      <c r="D98" s="134" t="s">
        <v>114</v>
      </c>
      <c r="E98" s="134"/>
      <c r="F98" s="134"/>
      <c r="G98" s="134"/>
      <c r="H98" s="34"/>
      <c r="I98" s="97">
        <v>192000</v>
      </c>
    </row>
    <row r="99" spans="1:10" ht="18" customHeight="1">
      <c r="C99" s="96">
        <v>44926</v>
      </c>
      <c r="D99" s="134" t="s">
        <v>145</v>
      </c>
      <c r="E99" s="134"/>
      <c r="F99" s="134"/>
      <c r="G99" s="134"/>
      <c r="H99" s="97"/>
      <c r="I99" s="97">
        <v>268000</v>
      </c>
    </row>
    <row r="100" spans="1:10" ht="18" customHeight="1">
      <c r="C100" s="96">
        <f>C99</f>
        <v>44926</v>
      </c>
      <c r="D100" s="20" t="s">
        <v>14</v>
      </c>
      <c r="E100" s="30"/>
      <c r="F100" s="30"/>
      <c r="G100" s="29"/>
      <c r="H100" s="97">
        <v>48000</v>
      </c>
      <c r="I100" s="97"/>
    </row>
    <row r="101" spans="1:10" ht="18" customHeight="1">
      <c r="C101" s="96">
        <f>C100</f>
        <v>44926</v>
      </c>
      <c r="D101" s="135" t="s">
        <v>155</v>
      </c>
      <c r="E101" s="136"/>
      <c r="F101" s="136"/>
      <c r="G101" s="137"/>
      <c r="H101" s="97">
        <v>412000</v>
      </c>
      <c r="I101" s="97"/>
    </row>
    <row r="102" spans="1:10">
      <c r="A102" s="15"/>
      <c r="B102" s="18"/>
      <c r="C102" s="98"/>
      <c r="D102" s="145" t="s">
        <v>108</v>
      </c>
      <c r="E102" s="145"/>
      <c r="F102" s="145"/>
      <c r="G102" s="145"/>
      <c r="H102" s="99">
        <f>SUM(H98:H101)</f>
        <v>460000</v>
      </c>
      <c r="I102" s="99">
        <f>SUM(I98:I101)</f>
        <v>460000</v>
      </c>
    </row>
    <row r="103" spans="1:10">
      <c r="A103" s="15"/>
      <c r="B103" s="18"/>
      <c r="C103" s="105"/>
      <c r="D103" s="24"/>
      <c r="E103" s="24"/>
      <c r="F103" s="24"/>
      <c r="G103" s="24"/>
      <c r="H103" s="106"/>
      <c r="I103" s="106"/>
    </row>
    <row r="105" spans="1:10">
      <c r="B105" s="14" t="s">
        <v>165</v>
      </c>
      <c r="C105" s="107"/>
      <c r="D105" s="107"/>
    </row>
    <row r="106" spans="1:10">
      <c r="A106" s="11" t="s">
        <v>3</v>
      </c>
      <c r="B106" s="21" t="s">
        <v>150</v>
      </c>
      <c r="C106" s="108"/>
      <c r="D106" s="109"/>
    </row>
    <row r="107" spans="1:10">
      <c r="B107" s="110" t="s">
        <v>129</v>
      </c>
      <c r="C107" s="111"/>
      <c r="D107" s="112"/>
      <c r="E107" s="151" t="s">
        <v>131</v>
      </c>
      <c r="F107" s="151"/>
      <c r="G107" s="152" t="s">
        <v>142</v>
      </c>
      <c r="H107" s="152"/>
      <c r="I107" s="153" t="s">
        <v>143</v>
      </c>
      <c r="J107" s="154"/>
    </row>
    <row r="108" spans="1:10">
      <c r="A108" s="13"/>
      <c r="B108" s="113" t="s">
        <v>116</v>
      </c>
      <c r="C108" s="111"/>
      <c r="D108" s="112"/>
      <c r="E108" s="87" t="s">
        <v>1</v>
      </c>
      <c r="F108" s="87" t="s">
        <v>2</v>
      </c>
      <c r="G108" s="87" t="s">
        <v>1</v>
      </c>
      <c r="H108" s="87" t="s">
        <v>2</v>
      </c>
      <c r="I108" s="87" t="s">
        <v>1</v>
      </c>
      <c r="J108" s="87" t="s">
        <v>2</v>
      </c>
    </row>
    <row r="109" spans="1:10" ht="18" customHeight="1">
      <c r="B109" s="150" t="s">
        <v>55</v>
      </c>
      <c r="C109" s="150"/>
      <c r="D109" s="150"/>
      <c r="E109" s="28">
        <v>250</v>
      </c>
      <c r="F109" s="28"/>
      <c r="G109" s="28">
        <v>250</v>
      </c>
      <c r="H109" s="28"/>
      <c r="I109" s="28"/>
      <c r="J109" s="28"/>
    </row>
    <row r="110" spans="1:10" ht="18" customHeight="1">
      <c r="B110" s="150" t="s">
        <v>27</v>
      </c>
      <c r="C110" s="150"/>
      <c r="D110" s="150"/>
      <c r="E110" s="28"/>
      <c r="F110" s="28">
        <v>14000</v>
      </c>
      <c r="G110" s="28"/>
      <c r="H110" s="28"/>
      <c r="I110" s="28"/>
      <c r="J110" s="28">
        <v>14000</v>
      </c>
    </row>
    <row r="111" spans="1:10" ht="18" customHeight="1">
      <c r="B111" s="150" t="s">
        <v>21</v>
      </c>
      <c r="C111" s="150"/>
      <c r="D111" s="150"/>
      <c r="E111" s="28">
        <v>23000</v>
      </c>
      <c r="F111" s="28"/>
      <c r="G111" s="28"/>
      <c r="H111" s="28"/>
      <c r="I111" s="28">
        <v>23000</v>
      </c>
      <c r="J111" s="28"/>
    </row>
    <row r="112" spans="1:10" ht="18" customHeight="1">
      <c r="B112" s="150" t="s">
        <v>13</v>
      </c>
      <c r="C112" s="150"/>
      <c r="D112" s="150"/>
      <c r="E112" s="28"/>
      <c r="F112" s="28">
        <v>146500</v>
      </c>
      <c r="G112" s="28"/>
      <c r="H112" s="28"/>
      <c r="I112" s="28"/>
      <c r="J112" s="28">
        <v>144000</v>
      </c>
    </row>
    <row r="113" spans="2:10" ht="18" customHeight="1">
      <c r="B113" s="150" t="s">
        <v>40</v>
      </c>
      <c r="C113" s="150"/>
      <c r="D113" s="150"/>
      <c r="E113" s="28">
        <v>600</v>
      </c>
      <c r="F113" s="28"/>
      <c r="G113" s="28">
        <v>600</v>
      </c>
      <c r="H113" s="28"/>
      <c r="I113" s="28"/>
      <c r="J113" s="28"/>
    </row>
    <row r="114" spans="2:10" ht="18" customHeight="1">
      <c r="B114" s="134" t="s">
        <v>7</v>
      </c>
      <c r="C114" s="134"/>
      <c r="D114" s="134"/>
      <c r="E114" s="28">
        <v>160000</v>
      </c>
      <c r="F114" s="28"/>
      <c r="G114" s="28"/>
      <c r="H114" s="28"/>
      <c r="I114" s="28">
        <v>160000</v>
      </c>
      <c r="J114" s="28"/>
    </row>
    <row r="115" spans="2:10" ht="18" customHeight="1">
      <c r="B115" s="149" t="s">
        <v>15</v>
      </c>
      <c r="C115" s="149"/>
      <c r="D115" s="149"/>
      <c r="E115" s="28"/>
      <c r="F115" s="28">
        <v>100000</v>
      </c>
      <c r="G115" s="28"/>
      <c r="H115" s="28"/>
      <c r="I115" s="28"/>
      <c r="J115" s="28">
        <v>100000</v>
      </c>
    </row>
    <row r="116" spans="2:10" ht="18" customHeight="1">
      <c r="B116" s="149" t="s">
        <v>68</v>
      </c>
      <c r="C116" s="149"/>
      <c r="D116" s="149"/>
      <c r="E116" s="28"/>
      <c r="F116" s="28">
        <v>350</v>
      </c>
      <c r="G116" s="28"/>
      <c r="H116" s="28">
        <v>350</v>
      </c>
      <c r="I116" s="28"/>
      <c r="J116" s="28"/>
    </row>
    <row r="117" spans="2:10" ht="18" customHeight="1">
      <c r="B117" s="149" t="s">
        <v>112</v>
      </c>
      <c r="C117" s="149"/>
      <c r="D117" s="149"/>
      <c r="E117" s="28">
        <v>21000</v>
      </c>
      <c r="F117" s="28"/>
      <c r="G117" s="28"/>
      <c r="H117" s="28"/>
      <c r="I117" s="28">
        <v>21000</v>
      </c>
      <c r="J117" s="28"/>
    </row>
    <row r="118" spans="2:10" ht="18" customHeight="1">
      <c r="B118" s="149" t="s">
        <v>49</v>
      </c>
      <c r="C118" s="149"/>
      <c r="D118" s="149"/>
      <c r="E118" s="28">
        <v>4500</v>
      </c>
      <c r="F118" s="28"/>
      <c r="G118" s="28">
        <v>4500</v>
      </c>
      <c r="H118" s="28"/>
      <c r="I118" s="28"/>
      <c r="J118" s="28"/>
    </row>
    <row r="119" spans="2:10" ht="18" customHeight="1">
      <c r="B119" s="149" t="s">
        <v>9</v>
      </c>
      <c r="C119" s="149"/>
      <c r="D119" s="149"/>
      <c r="E119" s="28">
        <v>11000</v>
      </c>
      <c r="F119" s="28"/>
      <c r="G119" s="28"/>
      <c r="H119" s="28"/>
      <c r="I119" s="28">
        <v>11000</v>
      </c>
      <c r="J119" s="28"/>
    </row>
    <row r="120" spans="2:10" ht="18" customHeight="1">
      <c r="B120" s="149" t="s">
        <v>16</v>
      </c>
      <c r="C120" s="149"/>
      <c r="D120" s="149"/>
      <c r="E120" s="28">
        <v>500</v>
      </c>
      <c r="F120" s="28"/>
      <c r="G120" s="28"/>
      <c r="H120" s="28"/>
      <c r="I120" s="28">
        <v>500</v>
      </c>
      <c r="J120" s="28"/>
    </row>
    <row r="121" spans="2:10" ht="18" customHeight="1">
      <c r="B121" s="149" t="s">
        <v>35</v>
      </c>
      <c r="C121" s="149"/>
      <c r="D121" s="149"/>
      <c r="E121" s="28">
        <v>2000</v>
      </c>
      <c r="F121" s="28"/>
      <c r="G121" s="28">
        <v>2000</v>
      </c>
      <c r="H121" s="28"/>
      <c r="I121" s="28"/>
      <c r="J121" s="28"/>
    </row>
    <row r="122" spans="2:10" ht="18" customHeight="1">
      <c r="B122" s="149" t="s">
        <v>73</v>
      </c>
      <c r="C122" s="149"/>
      <c r="D122" s="149"/>
      <c r="E122" s="28">
        <v>30000</v>
      </c>
      <c r="F122" s="28"/>
      <c r="G122" s="28"/>
      <c r="H122" s="28"/>
      <c r="I122" s="28">
        <v>30000</v>
      </c>
      <c r="J122" s="28"/>
    </row>
    <row r="123" spans="2:10" ht="18" customHeight="1">
      <c r="B123" s="149" t="s">
        <v>162</v>
      </c>
      <c r="C123" s="149"/>
      <c r="D123" s="149"/>
      <c r="E123" s="28"/>
      <c r="F123" s="28">
        <v>7000</v>
      </c>
      <c r="G123" s="28"/>
      <c r="H123" s="28">
        <v>7000</v>
      </c>
      <c r="I123" s="28"/>
      <c r="J123" s="28"/>
    </row>
    <row r="124" spans="2:10" ht="18" customHeight="1">
      <c r="B124" s="149" t="s">
        <v>14</v>
      </c>
      <c r="C124" s="149"/>
      <c r="D124" s="149"/>
      <c r="E124" s="28">
        <v>2000</v>
      </c>
      <c r="F124" s="28"/>
      <c r="G124" s="28"/>
      <c r="H124" s="28"/>
      <c r="I124" s="28"/>
      <c r="J124" s="28"/>
    </row>
    <row r="125" spans="2:10" ht="18" customHeight="1">
      <c r="B125" s="149" t="s">
        <v>17</v>
      </c>
      <c r="C125" s="149"/>
      <c r="D125" s="149"/>
      <c r="E125" s="28"/>
      <c r="F125" s="28">
        <v>9500</v>
      </c>
      <c r="G125" s="28"/>
      <c r="H125" s="28"/>
      <c r="I125" s="28"/>
      <c r="J125" s="28">
        <v>9500</v>
      </c>
    </row>
    <row r="126" spans="2:10" ht="18" customHeight="1">
      <c r="B126" s="149" t="s">
        <v>163</v>
      </c>
      <c r="C126" s="149"/>
      <c r="D126" s="149"/>
      <c r="E126" s="28">
        <v>500</v>
      </c>
      <c r="F126" s="28"/>
      <c r="G126" s="28">
        <v>500</v>
      </c>
      <c r="H126" s="28"/>
      <c r="I126" s="28"/>
      <c r="J126" s="28"/>
    </row>
    <row r="127" spans="2:10" ht="18" customHeight="1">
      <c r="B127" s="149" t="s">
        <v>34</v>
      </c>
      <c r="C127" s="149"/>
      <c r="D127" s="149"/>
      <c r="E127" s="28">
        <v>22000</v>
      </c>
      <c r="F127" s="28"/>
      <c r="G127" s="28"/>
      <c r="H127" s="28"/>
      <c r="I127" s="28">
        <v>22000</v>
      </c>
      <c r="J127" s="28"/>
    </row>
    <row r="128" spans="2:10" ht="18" customHeight="1" thickBot="1">
      <c r="B128" s="149" t="s">
        <v>145</v>
      </c>
      <c r="C128" s="149"/>
      <c r="D128" s="149"/>
      <c r="E128" s="89"/>
      <c r="F128" s="89"/>
      <c r="G128" s="89"/>
      <c r="H128" s="89">
        <v>500</v>
      </c>
      <c r="I128" s="89"/>
      <c r="J128" s="89"/>
    </row>
    <row r="129" spans="1:10" ht="18" customHeight="1">
      <c r="B129" s="90"/>
      <c r="E129" s="91">
        <f>SUM(E109:E128)</f>
        <v>277350</v>
      </c>
      <c r="F129" s="91">
        <f>SUM(F109:F128)</f>
        <v>277350</v>
      </c>
      <c r="G129" s="91">
        <f t="shared" ref="G129:J129" si="2">SUM(G109:G128)</f>
        <v>7850</v>
      </c>
      <c r="H129" s="91">
        <f t="shared" si="2"/>
        <v>7850</v>
      </c>
      <c r="I129" s="91">
        <f t="shared" si="2"/>
        <v>267500</v>
      </c>
      <c r="J129" s="91">
        <f t="shared" si="2"/>
        <v>267500</v>
      </c>
    </row>
    <row r="130" spans="1:10" ht="18" customHeight="1"/>
    <row r="131" spans="1:10">
      <c r="A131" s="11" t="s">
        <v>6</v>
      </c>
      <c r="B131" s="21" t="s">
        <v>146</v>
      </c>
      <c r="C131" s="22"/>
      <c r="D131" s="22"/>
    </row>
    <row r="132" spans="1:10" ht="18" customHeight="1">
      <c r="B132" s="19" t="s">
        <v>147</v>
      </c>
      <c r="C132" s="19"/>
      <c r="D132" s="19"/>
      <c r="E132" s="92">
        <f>F112</f>
        <v>146500</v>
      </c>
    </row>
    <row r="133" spans="1:10" ht="18" customHeight="1">
      <c r="B133" s="134" t="s">
        <v>145</v>
      </c>
      <c r="C133" s="134"/>
      <c r="D133" s="134"/>
      <c r="E133" s="92">
        <f>H128</f>
        <v>500</v>
      </c>
      <c r="F133" s="23" t="s">
        <v>166</v>
      </c>
    </row>
    <row r="134" spans="1:10" ht="18" customHeight="1">
      <c r="B134" s="134" t="s">
        <v>14</v>
      </c>
      <c r="C134" s="134"/>
      <c r="D134" s="134"/>
      <c r="E134" s="92">
        <f>E124</f>
        <v>2000</v>
      </c>
      <c r="F134" s="23" t="s">
        <v>166</v>
      </c>
    </row>
    <row r="135" spans="1:10" ht="18" customHeight="1">
      <c r="B135" s="19" t="s">
        <v>148</v>
      </c>
      <c r="C135" s="17"/>
      <c r="D135" s="17"/>
      <c r="E135" s="92">
        <f>E132-E133-E134</f>
        <v>144000</v>
      </c>
    </row>
    <row r="136" spans="1:10" ht="18" customHeight="1"/>
    <row r="137" spans="1:10" ht="18" customHeight="1">
      <c r="A137" s="11" t="s">
        <v>4</v>
      </c>
      <c r="B137" s="13" t="s">
        <v>167</v>
      </c>
    </row>
    <row r="138" spans="1:10" ht="18" customHeight="1">
      <c r="C138" s="146" t="s">
        <v>18</v>
      </c>
      <c r="D138" s="147"/>
      <c r="E138" s="147"/>
      <c r="F138" s="147"/>
      <c r="G138" s="147"/>
      <c r="H138" s="148"/>
      <c r="I138" s="95" t="s">
        <v>115</v>
      </c>
    </row>
    <row r="139" spans="1:10" ht="18" customHeight="1">
      <c r="C139" s="34" t="s">
        <v>113</v>
      </c>
      <c r="D139" s="145" t="s">
        <v>0</v>
      </c>
      <c r="E139" s="145"/>
      <c r="F139" s="145"/>
      <c r="G139" s="145"/>
      <c r="H139" s="34" t="s">
        <v>1</v>
      </c>
      <c r="I139" s="34" t="s">
        <v>2</v>
      </c>
    </row>
    <row r="140" spans="1:10" ht="18" customHeight="1">
      <c r="C140" s="96"/>
      <c r="D140" s="134" t="s">
        <v>156</v>
      </c>
      <c r="E140" s="134"/>
      <c r="F140" s="134"/>
      <c r="G140" s="134"/>
      <c r="H140" s="97">
        <v>21000</v>
      </c>
      <c r="I140" s="97"/>
    </row>
    <row r="141" spans="1:10" ht="18" customHeight="1">
      <c r="C141" s="96">
        <v>44773</v>
      </c>
      <c r="D141" s="135" t="s">
        <v>155</v>
      </c>
      <c r="E141" s="136"/>
      <c r="F141" s="136"/>
      <c r="G141" s="137"/>
      <c r="H141" s="97"/>
      <c r="I141" s="97">
        <v>21000</v>
      </c>
    </row>
    <row r="142" spans="1:10" ht="18" customHeight="1">
      <c r="C142" s="98"/>
      <c r="D142" s="145" t="s">
        <v>108</v>
      </c>
      <c r="E142" s="145"/>
      <c r="F142" s="145"/>
      <c r="G142" s="145"/>
      <c r="H142" s="99">
        <f>SUM(H140:H141)</f>
        <v>21000</v>
      </c>
      <c r="I142" s="99">
        <f>SUM(I140:I141)</f>
        <v>21000</v>
      </c>
    </row>
    <row r="143" spans="1:10" ht="18" customHeight="1"/>
    <row r="144" spans="1:10" ht="18" customHeight="1">
      <c r="C144" s="146" t="s">
        <v>35</v>
      </c>
      <c r="D144" s="147"/>
      <c r="E144" s="147"/>
      <c r="F144" s="147"/>
      <c r="G144" s="147"/>
      <c r="H144" s="148"/>
      <c r="I144" s="95" t="s">
        <v>115</v>
      </c>
    </row>
    <row r="145" spans="3:9" ht="18" customHeight="1">
      <c r="C145" s="34" t="s">
        <v>113</v>
      </c>
      <c r="D145" s="145" t="s">
        <v>0</v>
      </c>
      <c r="E145" s="145"/>
      <c r="F145" s="145"/>
      <c r="G145" s="145"/>
      <c r="H145" s="34" t="s">
        <v>1</v>
      </c>
      <c r="I145" s="34" t="s">
        <v>2</v>
      </c>
    </row>
    <row r="146" spans="3:9" ht="18" customHeight="1">
      <c r="C146" s="96"/>
      <c r="D146" s="134" t="s">
        <v>156</v>
      </c>
      <c r="E146" s="134"/>
      <c r="F146" s="134"/>
      <c r="G146" s="134"/>
      <c r="H146" s="97">
        <v>2000</v>
      </c>
      <c r="I146" s="97"/>
    </row>
    <row r="147" spans="3:9" ht="18" customHeight="1">
      <c r="C147" s="96">
        <v>44773</v>
      </c>
      <c r="D147" s="135" t="s">
        <v>157</v>
      </c>
      <c r="E147" s="136"/>
      <c r="F147" s="136"/>
      <c r="G147" s="137"/>
      <c r="H147" s="97"/>
      <c r="I147" s="97">
        <v>2000</v>
      </c>
    </row>
    <row r="148" spans="3:9" ht="18" customHeight="1">
      <c r="C148" s="98"/>
      <c r="D148" s="145" t="s">
        <v>108</v>
      </c>
      <c r="E148" s="145"/>
      <c r="F148" s="145"/>
      <c r="G148" s="145"/>
      <c r="H148" s="99">
        <f>SUM(H146:H147)</f>
        <v>2000</v>
      </c>
      <c r="I148" s="99">
        <f>SUM(I146:I147)</f>
        <v>2000</v>
      </c>
    </row>
    <row r="149" spans="3:9" ht="18" customHeight="1"/>
    <row r="150" spans="3:9" ht="18" customHeight="1">
      <c r="C150" s="146" t="s">
        <v>109</v>
      </c>
      <c r="D150" s="147"/>
      <c r="E150" s="147"/>
      <c r="F150" s="147"/>
      <c r="G150" s="147"/>
      <c r="H150" s="148"/>
      <c r="I150" s="95" t="s">
        <v>115</v>
      </c>
    </row>
    <row r="151" spans="3:9" ht="18" customHeight="1">
      <c r="C151" s="34" t="s">
        <v>113</v>
      </c>
      <c r="D151" s="145" t="s">
        <v>0</v>
      </c>
      <c r="E151" s="145"/>
      <c r="F151" s="145"/>
      <c r="G151" s="145"/>
      <c r="H151" s="34" t="s">
        <v>1</v>
      </c>
      <c r="I151" s="34" t="s">
        <v>2</v>
      </c>
    </row>
    <row r="152" spans="3:9" ht="18" customHeight="1">
      <c r="C152" s="96"/>
      <c r="D152" s="134" t="s">
        <v>156</v>
      </c>
      <c r="E152" s="134"/>
      <c r="F152" s="134"/>
      <c r="G152" s="134"/>
      <c r="H152" s="97"/>
      <c r="I152" s="97">
        <v>7000</v>
      </c>
    </row>
    <row r="153" spans="3:9" ht="18" customHeight="1">
      <c r="C153" s="96">
        <v>44773</v>
      </c>
      <c r="D153" s="135" t="s">
        <v>157</v>
      </c>
      <c r="E153" s="136"/>
      <c r="F153" s="136"/>
      <c r="G153" s="137"/>
      <c r="H153" s="97">
        <v>7000</v>
      </c>
      <c r="I153" s="97"/>
    </row>
    <row r="154" spans="3:9" ht="18" customHeight="1">
      <c r="C154" s="98"/>
      <c r="D154" s="145" t="s">
        <v>108</v>
      </c>
      <c r="E154" s="145"/>
      <c r="F154" s="145"/>
      <c r="G154" s="145"/>
      <c r="H154" s="99">
        <f>SUM(H152:H153)</f>
        <v>7000</v>
      </c>
      <c r="I154" s="99">
        <f>SUM(I152:I153)</f>
        <v>7000</v>
      </c>
    </row>
    <row r="155" spans="3:9" ht="18" customHeight="1"/>
    <row r="156" spans="3:9" ht="18" customHeight="1">
      <c r="C156" s="146" t="s">
        <v>14</v>
      </c>
      <c r="D156" s="147"/>
      <c r="E156" s="147"/>
      <c r="F156" s="147"/>
      <c r="G156" s="147"/>
      <c r="H156" s="148"/>
      <c r="I156" s="95" t="s">
        <v>115</v>
      </c>
    </row>
    <row r="157" spans="3:9" ht="18" customHeight="1">
      <c r="C157" s="34" t="s">
        <v>113</v>
      </c>
      <c r="D157" s="145" t="s">
        <v>0</v>
      </c>
      <c r="E157" s="145"/>
      <c r="F157" s="145"/>
      <c r="G157" s="145"/>
      <c r="H157" s="34" t="s">
        <v>1</v>
      </c>
      <c r="I157" s="34" t="s">
        <v>2</v>
      </c>
    </row>
    <row r="158" spans="3:9" ht="18" customHeight="1">
      <c r="C158" s="96"/>
      <c r="D158" s="134" t="s">
        <v>156</v>
      </c>
      <c r="E158" s="134"/>
      <c r="F158" s="134"/>
      <c r="G158" s="134"/>
      <c r="H158" s="97">
        <v>2000</v>
      </c>
      <c r="I158" s="97"/>
    </row>
    <row r="159" spans="3:9" ht="18" customHeight="1">
      <c r="C159" s="96">
        <v>44773</v>
      </c>
      <c r="D159" s="135" t="s">
        <v>168</v>
      </c>
      <c r="E159" s="136"/>
      <c r="F159" s="136"/>
      <c r="G159" s="137"/>
      <c r="H159" s="97"/>
      <c r="I159" s="97">
        <v>2000</v>
      </c>
    </row>
    <row r="160" spans="3:9" ht="18" customHeight="1">
      <c r="C160" s="98"/>
      <c r="D160" s="145" t="s">
        <v>108</v>
      </c>
      <c r="E160" s="145"/>
      <c r="F160" s="145"/>
      <c r="G160" s="145"/>
      <c r="H160" s="99">
        <f>SUM(H158:H159)</f>
        <v>2000</v>
      </c>
      <c r="I160" s="99">
        <f>SUM(I158:I159)</f>
        <v>2000</v>
      </c>
    </row>
    <row r="161" spans="2:9" ht="18" customHeight="1"/>
    <row r="162" spans="2:9" ht="18" customHeight="1">
      <c r="C162" s="146" t="s">
        <v>34</v>
      </c>
      <c r="D162" s="147"/>
      <c r="E162" s="147"/>
      <c r="F162" s="147"/>
      <c r="G162" s="147"/>
      <c r="H162" s="148"/>
      <c r="I162" s="95" t="s">
        <v>115</v>
      </c>
    </row>
    <row r="163" spans="2:9" ht="18" customHeight="1">
      <c r="C163" s="34" t="s">
        <v>113</v>
      </c>
      <c r="D163" s="145" t="s">
        <v>0</v>
      </c>
      <c r="E163" s="145"/>
      <c r="F163" s="145"/>
      <c r="G163" s="145"/>
      <c r="H163" s="34" t="s">
        <v>1</v>
      </c>
      <c r="I163" s="34" t="s">
        <v>2</v>
      </c>
    </row>
    <row r="164" spans="2:9" ht="18" customHeight="1">
      <c r="C164" s="96"/>
      <c r="D164" s="134" t="s">
        <v>156</v>
      </c>
      <c r="E164" s="134"/>
      <c r="F164" s="134"/>
      <c r="G164" s="134"/>
      <c r="H164" s="97">
        <v>22000</v>
      </c>
      <c r="I164" s="97"/>
    </row>
    <row r="165" spans="2:9" ht="18" customHeight="1">
      <c r="C165" s="96">
        <v>44773</v>
      </c>
      <c r="D165" s="135" t="s">
        <v>155</v>
      </c>
      <c r="E165" s="136"/>
      <c r="F165" s="136"/>
      <c r="G165" s="137"/>
      <c r="H165" s="97"/>
      <c r="I165" s="97">
        <v>22000</v>
      </c>
    </row>
    <row r="166" spans="2:9" ht="18" customHeight="1">
      <c r="C166" s="98"/>
      <c r="D166" s="145" t="s">
        <v>108</v>
      </c>
      <c r="E166" s="145"/>
      <c r="F166" s="145"/>
      <c r="G166" s="145"/>
      <c r="H166" s="99">
        <f>SUM(H164:H165)</f>
        <v>22000</v>
      </c>
      <c r="I166" s="99">
        <f>SUM(I164:I165)</f>
        <v>22000</v>
      </c>
    </row>
    <row r="167" spans="2:9" ht="18" customHeight="1"/>
    <row r="168" spans="2:9" ht="18" customHeight="1"/>
    <row r="169" spans="2:9">
      <c r="B169" s="14" t="s">
        <v>169</v>
      </c>
      <c r="C169" s="22"/>
      <c r="D169" s="22"/>
    </row>
    <row r="170" spans="2:9">
      <c r="B170" s="13" t="s">
        <v>170</v>
      </c>
      <c r="C170" s="22"/>
      <c r="D170" s="22"/>
    </row>
    <row r="171" spans="2:9" ht="18" customHeight="1">
      <c r="B171" s="19" t="s">
        <v>171</v>
      </c>
      <c r="C171" s="19"/>
      <c r="D171" s="19"/>
      <c r="E171" s="28">
        <v>102000</v>
      </c>
    </row>
    <row r="172" spans="2:9" ht="18" customHeight="1">
      <c r="B172" s="134" t="s">
        <v>172</v>
      </c>
      <c r="C172" s="134"/>
      <c r="D172" s="134"/>
      <c r="E172" s="28">
        <v>24000</v>
      </c>
      <c r="F172" s="13" t="s">
        <v>166</v>
      </c>
    </row>
    <row r="173" spans="2:9" ht="18" customHeight="1">
      <c r="B173" s="134" t="s">
        <v>173</v>
      </c>
      <c r="C173" s="134"/>
      <c r="D173" s="134"/>
      <c r="E173" s="28">
        <v>10000</v>
      </c>
      <c r="F173" s="13" t="s">
        <v>174</v>
      </c>
    </row>
    <row r="174" spans="2:9" ht="18" customHeight="1">
      <c r="B174" s="135" t="s">
        <v>145</v>
      </c>
      <c r="C174" s="136"/>
      <c r="D174" s="137"/>
      <c r="E174" s="28"/>
      <c r="G174" s="13" t="s">
        <v>175</v>
      </c>
      <c r="H174" s="114">
        <v>34000</v>
      </c>
      <c r="I174" s="13" t="s">
        <v>176</v>
      </c>
    </row>
    <row r="175" spans="2:9" ht="18" customHeight="1">
      <c r="B175" s="19" t="s">
        <v>177</v>
      </c>
      <c r="C175" s="17"/>
      <c r="D175" s="17"/>
      <c r="E175" s="28">
        <v>122000</v>
      </c>
    </row>
    <row r="176" spans="2:9" ht="18" customHeight="1"/>
    <row r="177" spans="2:9" ht="18" customHeight="1"/>
    <row r="178" spans="2:9" ht="18" customHeight="1">
      <c r="B178" s="14" t="s">
        <v>178</v>
      </c>
      <c r="C178" s="22"/>
      <c r="D178" s="22"/>
    </row>
    <row r="179" spans="2:9">
      <c r="B179" s="16" t="s">
        <v>179</v>
      </c>
      <c r="C179" s="22"/>
      <c r="D179" s="22"/>
    </row>
    <row r="180" spans="2:9" ht="18" customHeight="1">
      <c r="B180" s="19" t="s">
        <v>171</v>
      </c>
      <c r="C180" s="19"/>
      <c r="D180" s="19"/>
      <c r="E180" s="28">
        <v>324000</v>
      </c>
    </row>
    <row r="181" spans="2:9" ht="18" customHeight="1">
      <c r="B181" s="135" t="s">
        <v>172</v>
      </c>
      <c r="C181" s="136"/>
      <c r="D181" s="137"/>
      <c r="E181" s="28"/>
      <c r="F181" s="13" t="s">
        <v>166</v>
      </c>
      <c r="G181" s="13" t="s">
        <v>172</v>
      </c>
      <c r="I181" s="114">
        <v>76000</v>
      </c>
    </row>
    <row r="182" spans="2:9" ht="18" customHeight="1">
      <c r="B182" s="135" t="s">
        <v>173</v>
      </c>
      <c r="C182" s="136"/>
      <c r="D182" s="137"/>
      <c r="E182" s="28">
        <v>20000</v>
      </c>
      <c r="F182" s="13" t="s">
        <v>174</v>
      </c>
    </row>
    <row r="183" spans="2:9" ht="18" customHeight="1">
      <c r="B183" s="135" t="s">
        <v>145</v>
      </c>
      <c r="C183" s="136"/>
      <c r="D183" s="137"/>
      <c r="E183" s="28">
        <v>122000</v>
      </c>
      <c r="F183" s="13" t="s">
        <v>174</v>
      </c>
    </row>
    <row r="184" spans="2:9" ht="18" customHeight="1">
      <c r="B184" s="19" t="s">
        <v>177</v>
      </c>
      <c r="C184" s="17"/>
      <c r="D184" s="17"/>
      <c r="E184" s="28">
        <v>390000</v>
      </c>
    </row>
    <row r="185" spans="2:9" ht="18" customHeight="1"/>
    <row r="186" spans="2:9" ht="18" customHeight="1"/>
    <row r="187" spans="2:9">
      <c r="B187" s="14" t="s">
        <v>180</v>
      </c>
      <c r="C187" s="22"/>
      <c r="D187" s="22"/>
    </row>
    <row r="188" spans="2:9">
      <c r="B188" s="16" t="s">
        <v>181</v>
      </c>
      <c r="C188" s="22"/>
      <c r="D188" s="22"/>
    </row>
    <row r="189" spans="2:9" ht="18" customHeight="1">
      <c r="B189" s="19" t="s">
        <v>171</v>
      </c>
      <c r="C189" s="19"/>
      <c r="D189" s="19"/>
      <c r="E189" s="28">
        <v>182500</v>
      </c>
    </row>
    <row r="190" spans="2:9" ht="18" customHeight="1">
      <c r="B190" s="135" t="s">
        <v>172</v>
      </c>
      <c r="C190" s="136"/>
      <c r="D190" s="137"/>
      <c r="E190" s="28">
        <v>24000</v>
      </c>
      <c r="F190" s="13" t="s">
        <v>166</v>
      </c>
    </row>
    <row r="191" spans="2:9" ht="18" customHeight="1">
      <c r="B191" s="135" t="s">
        <v>173</v>
      </c>
      <c r="C191" s="136"/>
      <c r="D191" s="137"/>
      <c r="E191" s="28"/>
      <c r="F191" s="13" t="s">
        <v>174</v>
      </c>
      <c r="G191" s="144" t="s">
        <v>173</v>
      </c>
      <c r="H191" s="144"/>
      <c r="I191" s="31">
        <v>40000</v>
      </c>
    </row>
    <row r="192" spans="2:9" ht="18" customHeight="1">
      <c r="B192" s="135" t="s">
        <v>145</v>
      </c>
      <c r="C192" s="136"/>
      <c r="D192" s="137"/>
      <c r="E192" s="28">
        <v>20000</v>
      </c>
      <c r="F192" s="13" t="s">
        <v>166</v>
      </c>
    </row>
    <row r="193" spans="2:6" ht="18" customHeight="1">
      <c r="B193" s="19" t="s">
        <v>177</v>
      </c>
      <c r="C193" s="17"/>
      <c r="D193" s="17"/>
      <c r="E193" s="28">
        <v>178500</v>
      </c>
    </row>
    <row r="194" spans="2:6" ht="18" customHeight="1"/>
    <row r="195" spans="2:6" ht="18" customHeight="1"/>
    <row r="196" spans="2:6">
      <c r="B196" s="14" t="s">
        <v>182</v>
      </c>
      <c r="C196" s="22"/>
      <c r="D196" s="22"/>
    </row>
    <row r="197" spans="2:6">
      <c r="B197" s="16" t="s">
        <v>183</v>
      </c>
      <c r="C197" s="22"/>
      <c r="D197" s="22"/>
    </row>
    <row r="198" spans="2:6" ht="18" customHeight="1">
      <c r="B198" s="19" t="s">
        <v>171</v>
      </c>
      <c r="C198" s="19"/>
      <c r="D198" s="19"/>
      <c r="E198" s="28">
        <v>124000</v>
      </c>
    </row>
    <row r="199" spans="2:6" ht="18" customHeight="1">
      <c r="B199" s="134" t="s">
        <v>172</v>
      </c>
      <c r="C199" s="134"/>
      <c r="D199" s="134"/>
      <c r="E199" s="28">
        <v>36000</v>
      </c>
      <c r="F199" s="13" t="s">
        <v>166</v>
      </c>
    </row>
    <row r="200" spans="2:6" ht="18" customHeight="1">
      <c r="B200" s="134" t="s">
        <v>173</v>
      </c>
      <c r="C200" s="134"/>
      <c r="D200" s="134"/>
      <c r="E200" s="28">
        <v>5000</v>
      </c>
      <c r="F200" s="13" t="s">
        <v>174</v>
      </c>
    </row>
    <row r="201" spans="2:6" ht="18" customHeight="1">
      <c r="B201" s="134" t="s">
        <v>145</v>
      </c>
      <c r="C201" s="134"/>
      <c r="D201" s="134"/>
      <c r="E201" s="28">
        <v>33000</v>
      </c>
      <c r="F201" s="13" t="s">
        <v>166</v>
      </c>
    </row>
    <row r="202" spans="2:6" ht="18" customHeight="1">
      <c r="B202" s="19" t="s">
        <v>177</v>
      </c>
      <c r="C202" s="17"/>
      <c r="D202" s="17"/>
      <c r="E202" s="28">
        <v>60000</v>
      </c>
    </row>
    <row r="203" spans="2:6" ht="18" customHeight="1"/>
    <row r="205" spans="2:6">
      <c r="B205" s="14" t="s">
        <v>184</v>
      </c>
    </row>
    <row r="206" spans="2:6">
      <c r="B206" s="16" t="s">
        <v>185</v>
      </c>
    </row>
    <row r="207" spans="2:6" ht="18" customHeight="1">
      <c r="B207" s="17" t="s">
        <v>186</v>
      </c>
      <c r="C207" s="135" t="s">
        <v>187</v>
      </c>
      <c r="D207" s="136"/>
      <c r="E207" s="137"/>
    </row>
    <row r="208" spans="2:6" ht="18" customHeight="1">
      <c r="B208" s="17" t="s">
        <v>188</v>
      </c>
      <c r="C208" s="19" t="s">
        <v>189</v>
      </c>
      <c r="D208" s="19"/>
      <c r="E208" s="19"/>
    </row>
    <row r="209" spans="2:9" ht="18" customHeight="1">
      <c r="B209" s="17" t="s">
        <v>190</v>
      </c>
      <c r="C209" s="19" t="s">
        <v>191</v>
      </c>
      <c r="D209" s="19"/>
      <c r="E209" s="19"/>
    </row>
    <row r="210" spans="2:9" ht="18" customHeight="1">
      <c r="B210" s="17" t="s">
        <v>192</v>
      </c>
      <c r="C210" s="135" t="s">
        <v>193</v>
      </c>
      <c r="D210" s="136"/>
      <c r="E210" s="137"/>
    </row>
    <row r="211" spans="2:9" ht="18" customHeight="1">
      <c r="B211" s="17" t="s">
        <v>194</v>
      </c>
      <c r="C211" s="135" t="s">
        <v>195</v>
      </c>
      <c r="D211" s="136"/>
      <c r="E211" s="137"/>
    </row>
    <row r="212" spans="2:9" ht="18" customHeight="1">
      <c r="B212" s="17" t="s">
        <v>196</v>
      </c>
      <c r="C212" s="135" t="s">
        <v>187</v>
      </c>
      <c r="D212" s="136"/>
      <c r="E212" s="137"/>
    </row>
    <row r="213" spans="2:9" ht="18" customHeight="1">
      <c r="B213" s="17" t="s">
        <v>197</v>
      </c>
      <c r="C213" s="19" t="s">
        <v>198</v>
      </c>
      <c r="D213" s="19"/>
      <c r="E213" s="19"/>
    </row>
    <row r="216" spans="2:9">
      <c r="B216" s="14" t="s">
        <v>199</v>
      </c>
    </row>
    <row r="217" spans="2:9">
      <c r="B217" s="13" t="s">
        <v>200</v>
      </c>
    </row>
    <row r="218" spans="2:9">
      <c r="C218" s="139" t="s">
        <v>201</v>
      </c>
      <c r="D218" s="140"/>
      <c r="E218" s="140"/>
      <c r="F218" s="140"/>
      <c r="G218" s="140"/>
      <c r="H218" s="115" t="s">
        <v>115</v>
      </c>
      <c r="I218" s="116"/>
    </row>
    <row r="219" spans="2:9">
      <c r="C219" s="32" t="s">
        <v>113</v>
      </c>
      <c r="D219" s="141" t="s">
        <v>0</v>
      </c>
      <c r="E219" s="142"/>
      <c r="F219" s="143"/>
      <c r="G219" s="32" t="s">
        <v>1</v>
      </c>
      <c r="H219" s="32" t="s">
        <v>2</v>
      </c>
    </row>
    <row r="220" spans="2:9" ht="18" customHeight="1">
      <c r="C220" s="96">
        <v>44743</v>
      </c>
      <c r="D220" s="134" t="s">
        <v>114</v>
      </c>
      <c r="E220" s="134"/>
      <c r="F220" s="134"/>
      <c r="G220" s="33">
        <v>1400</v>
      </c>
      <c r="H220" s="117"/>
    </row>
    <row r="221" spans="2:9" ht="18" customHeight="1">
      <c r="C221" s="96">
        <v>44747</v>
      </c>
      <c r="D221" s="134" t="s">
        <v>202</v>
      </c>
      <c r="E221" s="134"/>
      <c r="F221" s="134"/>
      <c r="G221" s="33">
        <v>2500</v>
      </c>
      <c r="H221" s="117"/>
    </row>
    <row r="222" spans="2:9" ht="18" customHeight="1">
      <c r="C222" s="96">
        <v>44750</v>
      </c>
      <c r="D222" s="134" t="s">
        <v>203</v>
      </c>
      <c r="E222" s="134"/>
      <c r="F222" s="134"/>
      <c r="G222" s="117"/>
      <c r="H222" s="33">
        <v>1300</v>
      </c>
    </row>
    <row r="223" spans="2:9" ht="18" customHeight="1">
      <c r="C223" s="96">
        <v>44752</v>
      </c>
      <c r="D223" s="135" t="s">
        <v>204</v>
      </c>
      <c r="E223" s="136"/>
      <c r="F223" s="137"/>
      <c r="G223" s="33"/>
      <c r="H223" s="117">
        <v>39</v>
      </c>
    </row>
    <row r="224" spans="2:9" ht="18" customHeight="1">
      <c r="C224" s="96">
        <v>44757</v>
      </c>
      <c r="D224" s="134" t="s">
        <v>14</v>
      </c>
      <c r="E224" s="134"/>
      <c r="F224" s="134"/>
      <c r="G224" s="117"/>
      <c r="H224" s="33">
        <v>500</v>
      </c>
    </row>
    <row r="225" spans="1:10" ht="18" customHeight="1">
      <c r="C225" s="25">
        <v>44770</v>
      </c>
      <c r="D225" s="134" t="s">
        <v>205</v>
      </c>
      <c r="E225" s="134"/>
      <c r="F225" s="134"/>
      <c r="G225" s="17">
        <v>300</v>
      </c>
      <c r="H225" s="17"/>
    </row>
    <row r="226" spans="1:10" ht="18" customHeight="1">
      <c r="C226" s="25">
        <v>44773</v>
      </c>
      <c r="D226" s="134" t="s">
        <v>206</v>
      </c>
      <c r="E226" s="134"/>
      <c r="F226" s="134"/>
      <c r="G226" s="17"/>
      <c r="H226" s="33">
        <v>2361</v>
      </c>
    </row>
    <row r="227" spans="1:10" ht="18" customHeight="1">
      <c r="C227" s="118"/>
      <c r="D227" s="138" t="s">
        <v>108</v>
      </c>
      <c r="E227" s="138"/>
      <c r="F227" s="138"/>
      <c r="G227" s="119">
        <f>SUM(G220:G226)</f>
        <v>4200</v>
      </c>
      <c r="H227" s="119">
        <f>SUM(H220:H226)</f>
        <v>4200</v>
      </c>
    </row>
    <row r="229" spans="1:10">
      <c r="B229" s="18"/>
      <c r="J229" s="18"/>
    </row>
    <row r="231" spans="1:10" s="18" customFormat="1">
      <c r="A231" s="15"/>
      <c r="B231" s="13"/>
      <c r="C231" s="13"/>
      <c r="D231" s="13"/>
      <c r="E231" s="13"/>
      <c r="F231" s="13"/>
      <c r="G231" s="13"/>
      <c r="H231" s="13"/>
      <c r="I231" s="13"/>
      <c r="J231" s="13"/>
    </row>
  </sheetData>
  <mergeCells count="156">
    <mergeCell ref="C9:D9"/>
    <mergeCell ref="C10:D10"/>
    <mergeCell ref="C11:D11"/>
    <mergeCell ref="C12:D12"/>
    <mergeCell ref="C13:D13"/>
    <mergeCell ref="C14:D14"/>
    <mergeCell ref="E5:F5"/>
    <mergeCell ref="G5:H5"/>
    <mergeCell ref="I5:J5"/>
    <mergeCell ref="C6:D6"/>
    <mergeCell ref="C7:D7"/>
    <mergeCell ref="C8:D8"/>
    <mergeCell ref="C21:D21"/>
    <mergeCell ref="C22:D22"/>
    <mergeCell ref="C23:D23"/>
    <mergeCell ref="B27:D27"/>
    <mergeCell ref="B28:D28"/>
    <mergeCell ref="B29:D29"/>
    <mergeCell ref="C15:D15"/>
    <mergeCell ref="C16:D16"/>
    <mergeCell ref="C17:D17"/>
    <mergeCell ref="C18:D18"/>
    <mergeCell ref="C19:D19"/>
    <mergeCell ref="C20:D20"/>
    <mergeCell ref="D39:G39"/>
    <mergeCell ref="C41:H41"/>
    <mergeCell ref="D42:G42"/>
    <mergeCell ref="D43:G43"/>
    <mergeCell ref="D44:G44"/>
    <mergeCell ref="D45:G45"/>
    <mergeCell ref="B30:D30"/>
    <mergeCell ref="C33:H33"/>
    <mergeCell ref="D34:G34"/>
    <mergeCell ref="D35:G35"/>
    <mergeCell ref="D36:G36"/>
    <mergeCell ref="D38:G38"/>
    <mergeCell ref="I68:J68"/>
    <mergeCell ref="D54:G54"/>
    <mergeCell ref="D55:G55"/>
    <mergeCell ref="D56:G56"/>
    <mergeCell ref="D57:G57"/>
    <mergeCell ref="C59:H59"/>
    <mergeCell ref="D60:G60"/>
    <mergeCell ref="C47:H47"/>
    <mergeCell ref="D48:G48"/>
    <mergeCell ref="D49:G49"/>
    <mergeCell ref="D50:G50"/>
    <mergeCell ref="D51:G51"/>
    <mergeCell ref="C53:H53"/>
    <mergeCell ref="B70:D70"/>
    <mergeCell ref="B71:D71"/>
    <mergeCell ref="B72:D72"/>
    <mergeCell ref="B73:D73"/>
    <mergeCell ref="B74:D74"/>
    <mergeCell ref="B75:D75"/>
    <mergeCell ref="D61:G61"/>
    <mergeCell ref="D62:G62"/>
    <mergeCell ref="D63:G63"/>
    <mergeCell ref="E68:F68"/>
    <mergeCell ref="G68:H68"/>
    <mergeCell ref="B82:D82"/>
    <mergeCell ref="B83:D83"/>
    <mergeCell ref="B84:D84"/>
    <mergeCell ref="B85:D85"/>
    <mergeCell ref="B86:D86"/>
    <mergeCell ref="B91:D91"/>
    <mergeCell ref="B76:D76"/>
    <mergeCell ref="B77:D77"/>
    <mergeCell ref="B78:D78"/>
    <mergeCell ref="B79:D79"/>
    <mergeCell ref="B80:D80"/>
    <mergeCell ref="B81:D81"/>
    <mergeCell ref="D102:G102"/>
    <mergeCell ref="E107:F107"/>
    <mergeCell ref="G107:H107"/>
    <mergeCell ref="I107:J107"/>
    <mergeCell ref="B109:D109"/>
    <mergeCell ref="B110:D110"/>
    <mergeCell ref="B92:D92"/>
    <mergeCell ref="C96:H96"/>
    <mergeCell ref="D97:G97"/>
    <mergeCell ref="D98:G98"/>
    <mergeCell ref="D99:G99"/>
    <mergeCell ref="D101:G101"/>
    <mergeCell ref="B117:D117"/>
    <mergeCell ref="B118:D118"/>
    <mergeCell ref="B119:D119"/>
    <mergeCell ref="B120:D120"/>
    <mergeCell ref="B121:D121"/>
    <mergeCell ref="B122:D122"/>
    <mergeCell ref="B111:D111"/>
    <mergeCell ref="B112:D112"/>
    <mergeCell ref="B113:D113"/>
    <mergeCell ref="B114:D114"/>
    <mergeCell ref="B115:D115"/>
    <mergeCell ref="B116:D116"/>
    <mergeCell ref="B133:D133"/>
    <mergeCell ref="B134:D134"/>
    <mergeCell ref="C138:H138"/>
    <mergeCell ref="D139:G139"/>
    <mergeCell ref="D140:G140"/>
    <mergeCell ref="D141:G141"/>
    <mergeCell ref="B123:D123"/>
    <mergeCell ref="B124:D124"/>
    <mergeCell ref="B125:D125"/>
    <mergeCell ref="B126:D126"/>
    <mergeCell ref="B127:D127"/>
    <mergeCell ref="B128:D128"/>
    <mergeCell ref="C150:H150"/>
    <mergeCell ref="D151:G151"/>
    <mergeCell ref="D152:G152"/>
    <mergeCell ref="D153:G153"/>
    <mergeCell ref="D154:G154"/>
    <mergeCell ref="C156:H156"/>
    <mergeCell ref="D142:G142"/>
    <mergeCell ref="C144:H144"/>
    <mergeCell ref="D145:G145"/>
    <mergeCell ref="D146:G146"/>
    <mergeCell ref="D147:G147"/>
    <mergeCell ref="D148:G148"/>
    <mergeCell ref="G191:H191"/>
    <mergeCell ref="D164:G164"/>
    <mergeCell ref="D165:G165"/>
    <mergeCell ref="D166:G166"/>
    <mergeCell ref="B172:D172"/>
    <mergeCell ref="B173:D173"/>
    <mergeCell ref="B174:D174"/>
    <mergeCell ref="D157:G157"/>
    <mergeCell ref="D158:G158"/>
    <mergeCell ref="D159:G159"/>
    <mergeCell ref="D160:G160"/>
    <mergeCell ref="C162:H162"/>
    <mergeCell ref="D163:G163"/>
    <mergeCell ref="B192:D192"/>
    <mergeCell ref="B199:D199"/>
    <mergeCell ref="B200:D200"/>
    <mergeCell ref="B201:D201"/>
    <mergeCell ref="C207:E207"/>
    <mergeCell ref="C210:E210"/>
    <mergeCell ref="B181:D181"/>
    <mergeCell ref="B182:D182"/>
    <mergeCell ref="B183:D183"/>
    <mergeCell ref="B190:D190"/>
    <mergeCell ref="B191:D191"/>
    <mergeCell ref="D222:F222"/>
    <mergeCell ref="D223:F223"/>
    <mergeCell ref="D224:F224"/>
    <mergeCell ref="D225:F225"/>
    <mergeCell ref="D226:F226"/>
    <mergeCell ref="D227:F227"/>
    <mergeCell ref="C211:E211"/>
    <mergeCell ref="C212:E212"/>
    <mergeCell ref="C218:G218"/>
    <mergeCell ref="D219:F219"/>
    <mergeCell ref="D220:F220"/>
    <mergeCell ref="D221:F2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/>
  <cols>
    <col min="1" max="1" width="8.88671875" style="1"/>
    <col min="2" max="2" width="42" style="1" customWidth="1"/>
    <col min="3" max="16384" width="8.88671875" style="1"/>
  </cols>
  <sheetData>
    <row r="1" spans="1:2" ht="15.6">
      <c r="A1" s="2" t="s">
        <v>70</v>
      </c>
    </row>
    <row r="2" spans="1:2" ht="15.6">
      <c r="A2" s="2"/>
    </row>
    <row r="3" spans="1:2" ht="15.6">
      <c r="A3" s="2" t="s">
        <v>71</v>
      </c>
    </row>
    <row r="5" spans="1:2" ht="15.6">
      <c r="A5" s="2" t="s">
        <v>59</v>
      </c>
    </row>
    <row r="6" spans="1:2">
      <c r="A6" s="1" t="s">
        <v>69</v>
      </c>
    </row>
    <row r="7" spans="1:2">
      <c r="A7" s="1" t="s">
        <v>56</v>
      </c>
    </row>
    <row r="8" spans="1:2">
      <c r="A8" s="1" t="s">
        <v>57</v>
      </c>
    </row>
    <row r="10" spans="1:2" s="3" customFormat="1" ht="15.6">
      <c r="A10" s="3" t="s">
        <v>60</v>
      </c>
      <c r="B10" s="3" t="s">
        <v>62</v>
      </c>
    </row>
    <row r="11" spans="1:2">
      <c r="B11" s="1" t="s">
        <v>61</v>
      </c>
    </row>
    <row r="12" spans="1:2">
      <c r="B12" s="1" t="s">
        <v>63</v>
      </c>
    </row>
    <row r="13" spans="1:2">
      <c r="B13" s="1" t="s">
        <v>66</v>
      </c>
    </row>
    <row r="14" spans="1:2">
      <c r="B14" s="1" t="s">
        <v>67</v>
      </c>
    </row>
    <row r="16" spans="1:2" s="3" customFormat="1" ht="15.6">
      <c r="A16" s="3" t="s">
        <v>60</v>
      </c>
      <c r="B16" s="3" t="s">
        <v>58</v>
      </c>
    </row>
    <row r="18" spans="1:3" ht="15.6">
      <c r="A18" s="2" t="s">
        <v>72</v>
      </c>
      <c r="C18" s="4"/>
    </row>
    <row r="19" spans="1:3">
      <c r="A19" s="5">
        <v>200</v>
      </c>
      <c r="B19" s="1" t="s">
        <v>7</v>
      </c>
    </row>
    <row r="20" spans="1:3">
      <c r="A20" s="5">
        <v>210</v>
      </c>
      <c r="B20" s="1" t="s">
        <v>8</v>
      </c>
    </row>
    <row r="21" spans="1:3">
      <c r="A21" s="5">
        <v>300</v>
      </c>
      <c r="B21" s="1" t="s">
        <v>9</v>
      </c>
    </row>
    <row r="22" spans="1:3">
      <c r="A22" s="5">
        <v>310</v>
      </c>
      <c r="B22" s="1" t="s">
        <v>10</v>
      </c>
    </row>
    <row r="23" spans="1:3">
      <c r="A23" s="5">
        <v>400</v>
      </c>
      <c r="B23" s="1" t="s">
        <v>73</v>
      </c>
    </row>
    <row r="24" spans="1:3">
      <c r="A24" s="5">
        <v>410</v>
      </c>
      <c r="B24" s="1" t="s">
        <v>74</v>
      </c>
    </row>
    <row r="25" spans="1:3">
      <c r="A25" s="5">
        <v>420</v>
      </c>
      <c r="B25" s="1" t="s">
        <v>75</v>
      </c>
    </row>
    <row r="26" spans="1:3">
      <c r="A26" s="5">
        <v>500</v>
      </c>
      <c r="B26" s="1" t="s">
        <v>11</v>
      </c>
    </row>
    <row r="27" spans="1:3">
      <c r="A27" s="5">
        <v>510</v>
      </c>
      <c r="B27" s="1" t="s">
        <v>12</v>
      </c>
    </row>
    <row r="28" spans="1:3">
      <c r="A28" s="5">
        <v>600</v>
      </c>
      <c r="B28" s="1" t="s">
        <v>13</v>
      </c>
    </row>
    <row r="29" spans="1:3">
      <c r="A29" s="5">
        <v>680</v>
      </c>
      <c r="B29" s="1" t="s">
        <v>14</v>
      </c>
    </row>
    <row r="30" spans="1:3">
      <c r="A30" s="5">
        <v>695</v>
      </c>
      <c r="B30" s="1" t="s">
        <v>76</v>
      </c>
    </row>
    <row r="31" spans="1:3">
      <c r="A31" s="5">
        <v>700</v>
      </c>
      <c r="B31" s="1" t="s">
        <v>15</v>
      </c>
    </row>
    <row r="32" spans="1:3">
      <c r="A32" s="5">
        <v>750</v>
      </c>
      <c r="B32" s="1" t="s">
        <v>77</v>
      </c>
    </row>
    <row r="33" spans="1:2">
      <c r="A33" s="5">
        <v>760</v>
      </c>
      <c r="B33" s="1" t="s">
        <v>78</v>
      </c>
    </row>
    <row r="34" spans="1:2">
      <c r="A34" s="5">
        <v>800</v>
      </c>
      <c r="B34" s="1" t="s">
        <v>79</v>
      </c>
    </row>
    <row r="35" spans="1:2">
      <c r="A35" s="5">
        <v>820</v>
      </c>
      <c r="B35" s="1" t="s">
        <v>80</v>
      </c>
    </row>
    <row r="36" spans="1:2">
      <c r="A36" s="8">
        <v>1000</v>
      </c>
      <c r="B36" s="1" t="s">
        <v>16</v>
      </c>
    </row>
    <row r="37" spans="1:2">
      <c r="A37" s="8">
        <v>1050</v>
      </c>
      <c r="B37" s="1" t="s">
        <v>17</v>
      </c>
    </row>
    <row r="38" spans="1:2">
      <c r="A38" s="8">
        <v>1060</v>
      </c>
      <c r="B38" s="1" t="s">
        <v>18</v>
      </c>
    </row>
    <row r="39" spans="1:2">
      <c r="A39" s="8">
        <v>1070</v>
      </c>
      <c r="B39" s="1" t="s">
        <v>19</v>
      </c>
    </row>
    <row r="40" spans="1:2">
      <c r="A40" s="8">
        <v>1080</v>
      </c>
      <c r="B40" s="1" t="s">
        <v>20</v>
      </c>
    </row>
    <row r="41" spans="1:2">
      <c r="A41" s="8">
        <v>1090</v>
      </c>
      <c r="B41" s="1" t="s">
        <v>81</v>
      </c>
    </row>
    <row r="42" spans="1:2">
      <c r="A42" s="8">
        <v>1100</v>
      </c>
      <c r="B42" s="1" t="s">
        <v>21</v>
      </c>
    </row>
    <row r="43" spans="1:2">
      <c r="A43" s="8">
        <v>1150</v>
      </c>
      <c r="B43" s="1" t="s">
        <v>82</v>
      </c>
    </row>
    <row r="44" spans="1:2">
      <c r="A44" s="8">
        <v>1180</v>
      </c>
      <c r="B44" s="1" t="s">
        <v>83</v>
      </c>
    </row>
    <row r="45" spans="1:2">
      <c r="A45" s="8">
        <v>1200</v>
      </c>
      <c r="B45" s="1" t="s">
        <v>22</v>
      </c>
    </row>
    <row r="46" spans="1:2">
      <c r="A46" s="8">
        <v>1240</v>
      </c>
      <c r="B46" s="1" t="s">
        <v>23</v>
      </c>
    </row>
    <row r="47" spans="1:2">
      <c r="A47" s="8">
        <v>1260</v>
      </c>
      <c r="B47" s="1" t="s">
        <v>24</v>
      </c>
    </row>
    <row r="48" spans="1:2">
      <c r="A48" s="8">
        <v>1270</v>
      </c>
      <c r="B48" s="1" t="s">
        <v>25</v>
      </c>
    </row>
    <row r="49" spans="1:2">
      <c r="A49" s="8">
        <v>1280</v>
      </c>
      <c r="B49" s="1" t="s">
        <v>26</v>
      </c>
    </row>
    <row r="50" spans="1:2">
      <c r="A50" s="8">
        <v>1300</v>
      </c>
      <c r="B50" s="1" t="s">
        <v>84</v>
      </c>
    </row>
    <row r="51" spans="1:2">
      <c r="A51" s="8">
        <v>1350</v>
      </c>
      <c r="B51" s="1" t="s">
        <v>85</v>
      </c>
    </row>
    <row r="52" spans="1:2">
      <c r="A52" s="8">
        <v>1400</v>
      </c>
      <c r="B52" s="1" t="s">
        <v>27</v>
      </c>
    </row>
    <row r="53" spans="1:2">
      <c r="A53" s="8">
        <v>1500</v>
      </c>
      <c r="B53" s="1" t="s">
        <v>28</v>
      </c>
    </row>
    <row r="54" spans="1:2">
      <c r="A54" s="8">
        <v>1520</v>
      </c>
      <c r="B54" s="1" t="s">
        <v>29</v>
      </c>
    </row>
    <row r="55" spans="1:2">
      <c r="A55" s="8">
        <v>1540</v>
      </c>
      <c r="B55" s="1" t="s">
        <v>86</v>
      </c>
    </row>
    <row r="56" spans="1:2">
      <c r="A56" s="8">
        <v>1600</v>
      </c>
      <c r="B56" s="1" t="s">
        <v>30</v>
      </c>
    </row>
    <row r="57" spans="1:2">
      <c r="A57" s="8">
        <v>1650</v>
      </c>
      <c r="B57" s="1" t="s">
        <v>31</v>
      </c>
    </row>
    <row r="58" spans="1:2">
      <c r="A58" s="8">
        <v>1660</v>
      </c>
      <c r="B58" s="1" t="s">
        <v>32</v>
      </c>
    </row>
    <row r="59" spans="1:2">
      <c r="A59" s="8">
        <v>1665</v>
      </c>
      <c r="B59" s="1" t="s">
        <v>87</v>
      </c>
    </row>
    <row r="60" spans="1:2">
      <c r="A60" s="8">
        <v>1680</v>
      </c>
      <c r="B60" s="1" t="s">
        <v>33</v>
      </c>
    </row>
    <row r="61" spans="1:2">
      <c r="A61" s="8">
        <v>3000</v>
      </c>
      <c r="B61" s="1" t="s">
        <v>34</v>
      </c>
    </row>
    <row r="62" spans="1:2">
      <c r="A62" s="8">
        <v>3100</v>
      </c>
      <c r="B62" s="1" t="s">
        <v>88</v>
      </c>
    </row>
    <row r="63" spans="1:2">
      <c r="A63" s="8">
        <v>3200</v>
      </c>
      <c r="B63" s="1" t="s">
        <v>89</v>
      </c>
    </row>
    <row r="64" spans="1:2">
      <c r="A64" s="8">
        <v>3300</v>
      </c>
      <c r="B64" s="1" t="s">
        <v>90</v>
      </c>
    </row>
    <row r="65" spans="1:2">
      <c r="A65" s="8">
        <v>4000</v>
      </c>
      <c r="B65" s="1" t="s">
        <v>35</v>
      </c>
    </row>
    <row r="66" spans="1:2">
      <c r="A66" s="8">
        <v>4050</v>
      </c>
      <c r="B66" s="1" t="s">
        <v>36</v>
      </c>
    </row>
    <row r="67" spans="1:2">
      <c r="A67" s="8">
        <v>4070</v>
      </c>
      <c r="B67" s="1" t="s">
        <v>106</v>
      </c>
    </row>
    <row r="68" spans="1:2">
      <c r="A68" s="8">
        <v>4100</v>
      </c>
      <c r="B68" s="1" t="s">
        <v>37</v>
      </c>
    </row>
    <row r="69" spans="1:2">
      <c r="A69" s="8">
        <v>4120</v>
      </c>
      <c r="B69" s="1" t="s">
        <v>38</v>
      </c>
    </row>
    <row r="70" spans="1:2">
      <c r="A70" s="8">
        <v>4150</v>
      </c>
      <c r="B70" s="1" t="s">
        <v>91</v>
      </c>
    </row>
    <row r="71" spans="1:2">
      <c r="A71" s="8">
        <v>4200</v>
      </c>
      <c r="B71" s="1" t="s">
        <v>39</v>
      </c>
    </row>
    <row r="72" spans="1:2">
      <c r="A72" s="8">
        <v>4250</v>
      </c>
      <c r="B72" s="1" t="s">
        <v>40</v>
      </c>
    </row>
    <row r="73" spans="1:2">
      <c r="A73" s="8">
        <v>4300</v>
      </c>
      <c r="B73" s="1" t="s">
        <v>41</v>
      </c>
    </row>
    <row r="74" spans="1:2">
      <c r="A74" s="8">
        <v>4350</v>
      </c>
      <c r="B74" s="1" t="s">
        <v>42</v>
      </c>
    </row>
    <row r="75" spans="1:2">
      <c r="A75" s="8">
        <v>4400</v>
      </c>
      <c r="B75" s="1" t="s">
        <v>43</v>
      </c>
    </row>
    <row r="76" spans="1:2">
      <c r="A76" s="8">
        <v>4500</v>
      </c>
      <c r="B76" s="1" t="s">
        <v>92</v>
      </c>
    </row>
    <row r="77" spans="1:2">
      <c r="A77" s="8">
        <v>4600</v>
      </c>
      <c r="B77" s="1" t="s">
        <v>44</v>
      </c>
    </row>
    <row r="78" spans="1:2">
      <c r="A78" s="8">
        <v>4650</v>
      </c>
      <c r="B78" s="1" t="s">
        <v>45</v>
      </c>
    </row>
    <row r="79" spans="1:2">
      <c r="A79" s="8">
        <v>4700</v>
      </c>
      <c r="B79" s="1" t="s">
        <v>55</v>
      </c>
    </row>
    <row r="80" spans="1:2">
      <c r="A80" s="8">
        <v>4750</v>
      </c>
      <c r="B80" s="1" t="s">
        <v>93</v>
      </c>
    </row>
    <row r="81" spans="1:2">
      <c r="A81" s="8">
        <v>4800</v>
      </c>
      <c r="B81" s="1" t="s">
        <v>94</v>
      </c>
    </row>
    <row r="82" spans="1:2">
      <c r="A82" s="8">
        <v>4950</v>
      </c>
      <c r="B82" s="1" t="s">
        <v>95</v>
      </c>
    </row>
    <row r="83" spans="1:2">
      <c r="A83" s="8">
        <v>4960</v>
      </c>
      <c r="B83" s="1" t="s">
        <v>46</v>
      </c>
    </row>
    <row r="84" spans="1:2">
      <c r="A84" s="8">
        <v>4970</v>
      </c>
      <c r="B84" s="1" t="s">
        <v>47</v>
      </c>
    </row>
    <row r="85" spans="1:2">
      <c r="A85" s="8">
        <v>4990</v>
      </c>
      <c r="B85" s="1" t="s">
        <v>48</v>
      </c>
    </row>
    <row r="86" spans="1:2">
      <c r="A86" s="8">
        <v>7000</v>
      </c>
      <c r="B86" s="1" t="s">
        <v>49</v>
      </c>
    </row>
    <row r="87" spans="1:2">
      <c r="A87" s="8">
        <v>7400</v>
      </c>
      <c r="B87" s="1" t="s">
        <v>96</v>
      </c>
    </row>
    <row r="88" spans="1:2">
      <c r="A88" s="8">
        <v>7500</v>
      </c>
      <c r="B88" s="1" t="s">
        <v>97</v>
      </c>
    </row>
    <row r="89" spans="1:2">
      <c r="A89" s="8">
        <v>8200</v>
      </c>
      <c r="B89" s="1" t="s">
        <v>50</v>
      </c>
    </row>
    <row r="90" spans="1:2">
      <c r="A90" s="8">
        <v>8300</v>
      </c>
      <c r="B90" s="1" t="s">
        <v>98</v>
      </c>
    </row>
    <row r="91" spans="1:2">
      <c r="A91" s="8">
        <v>8400</v>
      </c>
      <c r="B91" s="1" t="s">
        <v>51</v>
      </c>
    </row>
    <row r="92" spans="1:2">
      <c r="A92" s="8">
        <v>8500</v>
      </c>
      <c r="B92" s="1" t="s">
        <v>52</v>
      </c>
    </row>
    <row r="93" spans="1:2">
      <c r="A93" s="8">
        <v>8550</v>
      </c>
      <c r="B93" s="1" t="s">
        <v>53</v>
      </c>
    </row>
    <row r="94" spans="1:2">
      <c r="A94" s="8">
        <v>8600</v>
      </c>
      <c r="B94" s="1" t="s">
        <v>99</v>
      </c>
    </row>
    <row r="95" spans="1:2">
      <c r="A95" s="8">
        <v>9000</v>
      </c>
      <c r="B95" s="1" t="s">
        <v>100</v>
      </c>
    </row>
    <row r="96" spans="1:2">
      <c r="A96" s="8">
        <v>9100</v>
      </c>
      <c r="B96" s="1" t="s">
        <v>54</v>
      </c>
    </row>
    <row r="97" spans="1:3">
      <c r="A97" s="8">
        <v>9600</v>
      </c>
      <c r="B97" s="1" t="s">
        <v>68</v>
      </c>
    </row>
    <row r="98" spans="1:3">
      <c r="A98" s="7">
        <v>1320</v>
      </c>
      <c r="B98" s="6" t="s">
        <v>104</v>
      </c>
      <c r="C98" s="6" t="s">
        <v>101</v>
      </c>
    </row>
    <row r="99" spans="1:3">
      <c r="A99" s="7">
        <v>3150</v>
      </c>
      <c r="B99" s="6" t="s">
        <v>103</v>
      </c>
      <c r="C99" s="6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 5 Inhoudsopgave</vt:lpstr>
      <vt:lpstr>5.1 - 5.2</vt:lpstr>
      <vt:lpstr>5.3 - 5.11</vt:lpstr>
      <vt:lpstr>H 1 aanwijzingen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2023-01-04T12:49:39Z</dcterms:modified>
</cp:coreProperties>
</file>