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24" documentId="8_{03E9B25E-5794-41D5-828F-B9A4B95C11D2}" xr6:coauthVersionLast="47" xr6:coauthVersionMax="47" xr10:uidLastSave="{14D95CDC-04A2-45FA-BB52-7BEE6A1E0B6E}"/>
  <bookViews>
    <workbookView xWindow="22932" yWindow="-108" windowWidth="23256" windowHeight="12576" activeTab="3" xr2:uid="{5D587E09-814F-4BAA-A382-6AB82BB63DFF}"/>
  </bookViews>
  <sheets>
    <sheet name="H 11 Inhoudsopgave" sheetId="8" r:id="rId1"/>
    <sheet name="11.1 - 11.2" sheetId="27" r:id="rId2"/>
    <sheet name="11.3 - 11.7" sheetId="28" r:id="rId3"/>
    <sheet name="11.8 - 11.12" sheetId="29" r:id="rId4"/>
    <sheet name="H 1 aanwijzing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29" l="1"/>
  <c r="G53" i="29" s="1"/>
  <c r="G51" i="29"/>
  <c r="G52" i="29" s="1"/>
  <c r="E51" i="29"/>
  <c r="F39" i="29"/>
  <c r="G30" i="29"/>
  <c r="G23" i="29"/>
  <c r="F213" i="28"/>
  <c r="E201" i="28"/>
  <c r="E204" i="28" s="1"/>
  <c r="J198" i="28"/>
  <c r="I198" i="28"/>
  <c r="H198" i="28"/>
  <c r="G198" i="28"/>
  <c r="J169" i="28"/>
  <c r="I169" i="28"/>
  <c r="J160" i="28"/>
  <c r="I160" i="28"/>
  <c r="F139" i="28"/>
  <c r="I115" i="28"/>
  <c r="J109" i="28"/>
  <c r="I98" i="28"/>
  <c r="I100" i="28" s="1"/>
  <c r="I101" i="28" s="1"/>
  <c r="I102" i="28" s="1"/>
  <c r="I97" i="28"/>
  <c r="J95" i="28"/>
  <c r="J103" i="28" s="1"/>
  <c r="J56" i="28"/>
  <c r="I50" i="28"/>
  <c r="I51" i="28" s="1"/>
  <c r="I52" i="28" s="1"/>
  <c r="I53" i="28" s="1"/>
  <c r="I54" i="28" s="1"/>
  <c r="J38" i="28"/>
  <c r="J39" i="28" s="1"/>
  <c r="J41" i="28" s="1"/>
  <c r="J42" i="28" s="1"/>
  <c r="J43" i="28" s="1"/>
  <c r="I36" i="28"/>
  <c r="I44" i="28" s="1"/>
  <c r="J17" i="28"/>
  <c r="I103" i="28" l="1"/>
  <c r="I56" i="28"/>
  <c r="J44" i="28"/>
  <c r="J110" i="28"/>
  <c r="J111" i="28" s="1"/>
  <c r="J112" i="28" s="1"/>
  <c r="J113" i="28" s="1"/>
  <c r="J115" i="28" l="1"/>
  <c r="J146" i="27"/>
  <c r="J147" i="27" s="1"/>
  <c r="I126" i="27"/>
  <c r="J125" i="27"/>
  <c r="J126" i="27" s="1"/>
  <c r="F93" i="27"/>
  <c r="J36" i="27"/>
  <c r="J31" i="27"/>
</calcChain>
</file>

<file path=xl/sharedStrings.xml><?xml version="1.0" encoding="utf-8"?>
<sst xmlns="http://schemas.openxmlformats.org/spreadsheetml/2006/main" count="926" uniqueCount="308">
  <si>
    <t>Omschrijving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</si>
  <si>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</si>
  <si>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</si>
  <si>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</si>
  <si>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</si>
  <si>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</si>
  <si>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</si>
  <si>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</si>
  <si>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</si>
  <si>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</si>
  <si>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</si>
  <si>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</si>
  <si>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</si>
  <si>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</si>
  <si>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</si>
  <si>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</si>
  <si>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</si>
  <si>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</si>
  <si>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</si>
  <si>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</si>
  <si>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</si>
  <si>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</si>
  <si>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</si>
  <si>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</si>
  <si>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</si>
  <si>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</si>
  <si>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</si>
  <si>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</si>
  <si>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</si>
  <si>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</si>
  <si>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</si>
  <si>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</si>
  <si>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</si>
  <si>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</si>
  <si>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</si>
  <si>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</si>
  <si>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</si>
  <si>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</si>
  <si>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</si>
  <si>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</si>
  <si>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</si>
  <si>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</si>
  <si>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</si>
  <si>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</si>
  <si>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</si>
  <si>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</si>
  <si>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</si>
  <si>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</si>
  <si>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</si>
  <si>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</si>
  <si>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</si>
  <si>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</si>
  <si>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</si>
  <si>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</si>
  <si>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</si>
  <si>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</si>
  <si>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</si>
  <si>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</si>
  <si>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</si>
  <si>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</si>
  <si>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</si>
  <si>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</si>
  <si>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</si>
  <si>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</si>
  <si>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</si>
  <si>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</si>
  <si>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</si>
  <si>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</si>
  <si>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</si>
  <si>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</si>
  <si>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</si>
  <si>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</si>
  <si>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</si>
  <si>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</si>
  <si>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</si>
  <si>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</si>
  <si>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</si>
  <si>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</si>
  <si>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</si>
  <si>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</si>
  <si>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</si>
  <si>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</si>
  <si>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</si>
  <si>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</si>
  <si>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</si>
  <si>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</si>
  <si>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</si>
  <si>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</si>
  <si>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</si>
  <si>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</si>
  <si>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</si>
  <si>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</si>
  <si>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</si>
  <si>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</si>
  <si>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</si>
  <si>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</si>
  <si>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</si>
  <si>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</si>
  <si>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</si>
  <si>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</si>
  <si>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</si>
  <si>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Aantal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</si>
  <si>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</si>
  <si>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</si>
  <si>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</si>
  <si>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</si>
  <si>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</si>
  <si>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</si>
  <si>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</si>
  <si>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Totaal</t>
  </si>
  <si>
    <t>Datum</t>
  </si>
  <si>
    <t>Beginsaldo</t>
  </si>
  <si>
    <t>Grootboek- rekening</t>
  </si>
  <si>
    <t>EUR</t>
  </si>
  <si>
    <t xml:space="preserve"> EUR</t>
  </si>
  <si>
    <t>0680</t>
  </si>
  <si>
    <t>De volgorde van de boeking maakt niet uit</t>
  </si>
  <si>
    <t>Journaliseer het bankafschrift.</t>
  </si>
  <si>
    <t>Invoerscherm inkoopfactuur</t>
  </si>
  <si>
    <t>Leverancier</t>
  </si>
  <si>
    <t>Dagboek</t>
  </si>
  <si>
    <t>Boekjaar/periode</t>
  </si>
  <si>
    <t>Boekstuknummer</t>
  </si>
  <si>
    <t>Betalingsconditie</t>
  </si>
  <si>
    <t>02</t>
  </si>
  <si>
    <t>Factuurdatum</t>
  </si>
  <si>
    <t>Vervaldatum</t>
  </si>
  <si>
    <t>Uw referentie</t>
  </si>
  <si>
    <t>Bedrag</t>
  </si>
  <si>
    <t>Boekstukregel</t>
  </si>
  <si>
    <t>Grootboek-  rekening</t>
  </si>
  <si>
    <t>Btw-code</t>
  </si>
  <si>
    <t>Percen-tage</t>
  </si>
  <si>
    <t>excl./incl. hoog/laag</t>
  </si>
  <si>
    <t>Bedrag btw</t>
  </si>
  <si>
    <t xml:space="preserve">b </t>
  </si>
  <si>
    <t>Boekstuk nr.</t>
  </si>
  <si>
    <t>Subadmi- nistratie</t>
  </si>
  <si>
    <t>Invoerscherm verkoopfactuur</t>
  </si>
  <si>
    <t>Klant</t>
  </si>
  <si>
    <t>Factuurnummer</t>
  </si>
  <si>
    <t>Totaal bedrag</t>
  </si>
  <si>
    <t>Artikel</t>
  </si>
  <si>
    <t>Grootboek-rekening</t>
  </si>
  <si>
    <t>Invoerscherm memoriaal</t>
  </si>
  <si>
    <t>Sub- nummer</t>
  </si>
  <si>
    <t>Eindsaldo</t>
  </si>
  <si>
    <t>Onze ref.</t>
  </si>
  <si>
    <t>Invoerscherm bankboek</t>
  </si>
  <si>
    <t>Nettoprijs</t>
  </si>
  <si>
    <t>naar balans</t>
  </si>
  <si>
    <t>2022-044</t>
  </si>
  <si>
    <t xml:space="preserve">Verwerk voor Rachid de ontvangen factuur van Zicht in het inkoopboek. </t>
  </si>
  <si>
    <t>Zicht</t>
  </si>
  <si>
    <t>2022 / 4</t>
  </si>
  <si>
    <t>2022-032</t>
  </si>
  <si>
    <t>185698-30</t>
  </si>
  <si>
    <t xml:space="preserve">Verwerk het bankafschrift in het bankboek. </t>
  </si>
  <si>
    <t>2022-019</t>
  </si>
  <si>
    <t>…............</t>
  </si>
  <si>
    <t>Privéopname</t>
  </si>
  <si>
    <t>2022 / 11</t>
  </si>
  <si>
    <t>1050</t>
  </si>
  <si>
    <t>Stel de winst- en verliesrekening en de balans samen.</t>
  </si>
  <si>
    <t>x € 1</t>
  </si>
  <si>
    <t>Saldibalans</t>
  </si>
  <si>
    <t>Balans</t>
  </si>
  <si>
    <t>Grootboekrekening</t>
  </si>
  <si>
    <t>0200</t>
  </si>
  <si>
    <t>0300</t>
  </si>
  <si>
    <t>0600</t>
  </si>
  <si>
    <t>0700</t>
  </si>
  <si>
    <t>Omzet hoog</t>
  </si>
  <si>
    <t>Resultaat</t>
  </si>
  <si>
    <t>Geef een controleberekening van het eigen vermogen.</t>
  </si>
  <si>
    <t>Eigen vermogen saldibalans</t>
  </si>
  <si>
    <t>min</t>
  </si>
  <si>
    <t>excl./hoog</t>
  </si>
  <si>
    <t>e</t>
  </si>
  <si>
    <t>nr</t>
  </si>
  <si>
    <t>naam</t>
  </si>
  <si>
    <t>Te verrekenen OB</t>
  </si>
  <si>
    <t>Verschuldigde OB hoog</t>
  </si>
  <si>
    <t>Verkoopkosten</t>
  </si>
  <si>
    <t>2022-098</t>
  </si>
  <si>
    <t>2022-123</t>
  </si>
  <si>
    <t>2022 / 10</t>
  </si>
  <si>
    <t>Hoofdstuk 11 Permanence</t>
  </si>
  <si>
    <t xml:space="preserve">Uitwerking H 11 </t>
  </si>
  <si>
    <t>11.1 - 11.2</t>
  </si>
  <si>
    <t>Opgave 11.1</t>
  </si>
  <si>
    <t xml:space="preserve">Verwerk voor Holwijn memoriaalbon 2022-044 in het memoriaal. </t>
  </si>
  <si>
    <t>huurkosten okt 2022</t>
  </si>
  <si>
    <t>Journaliseer voor Holwijn memoriaalbon 2022-044.</t>
  </si>
  <si>
    <t xml:space="preserve">Journaal                                                                                                                                                                                            </t>
  </si>
  <si>
    <t xml:space="preserve">Verwerk voor Holwijn de factuur van X-verhuur in het inkoopboek. </t>
  </si>
  <si>
    <t>X-verhuur</t>
  </si>
  <si>
    <t>2022 / 12</t>
  </si>
  <si>
    <t>2022-584</t>
  </si>
  <si>
    <t>4e kw</t>
  </si>
  <si>
    <t>Huur 4e kwartaal</t>
  </si>
  <si>
    <t>Journaliseer voor Holwijn de ontvangen inkoopfactuur van X-verhuur.</t>
  </si>
  <si>
    <t>Stel de grootboekrekening 4200 Huurkosten samen over oktober tot en met december 2022. Sluit de grootboekrekening ook af.</t>
  </si>
  <si>
    <t xml:space="preserve">4200 Huurkosten                                                                                                                                                            </t>
  </si>
  <si>
    <t>naar winst-en-verliesrekening</t>
  </si>
  <si>
    <t>totaal</t>
  </si>
  <si>
    <t>f</t>
  </si>
  <si>
    <t>Stel de grootboekrekening 1280 Nog te betalen bedragen samen over oktober tot en met december 2022. Sluit de grootboekrekening ook af.</t>
  </si>
  <si>
    <t xml:space="preserve">1280 Nog te betalen bedragen                                                                                                                                                   </t>
  </si>
  <si>
    <t>Opgave 11.2</t>
  </si>
  <si>
    <t>jaarpremie</t>
  </si>
  <si>
    <t>Jaarpremie verzekering bestelauto</t>
  </si>
  <si>
    <t>Journaliseer voor Rachid de ontvangen inkoopfactuur van Zicht.</t>
  </si>
  <si>
    <t>185698-30 jaarpremie</t>
  </si>
  <si>
    <t>Zicht 185698-30</t>
  </si>
  <si>
    <t>Journaliseer memoriaalbon 2022-014.</t>
  </si>
  <si>
    <t>2022-014</t>
  </si>
  <si>
    <t>Bestelauto</t>
  </si>
  <si>
    <t xml:space="preserve">Jaarpremie verzekering bestelauto </t>
  </si>
  <si>
    <t>Stel de grootboekrekening 4400 Verzekeringskosten samen over april tot en met december 2022. Sluit de grootboekrekening ook af.</t>
  </si>
  <si>
    <t xml:space="preserve">4400 Verzekeringskosten                                                                                                                                               </t>
  </si>
  <si>
    <t>g</t>
  </si>
  <si>
    <t>Verklaar het bedrag waarmee grootboekrekening 4400 Verzekeringskosten op 31 december 2022 wordt afgesloten.</t>
  </si>
  <si>
    <t>Het zijn de kosten over 2022 van de maanden april tot en met december,</t>
  </si>
  <si>
    <t>Bedrag is 9 maanden x € 110 = € 990</t>
  </si>
  <si>
    <t>h</t>
  </si>
  <si>
    <t xml:space="preserve">Stel de grootboekrekening 1240 Vooruitbetaalde bedragen samen over april tot en met december 2022. </t>
  </si>
  <si>
    <t>Sluit de grootboekrekening ook af.</t>
  </si>
  <si>
    <t xml:space="preserve">1240 Vooruitbetaalde bedragen                                                                                                                                        </t>
  </si>
  <si>
    <t>i</t>
  </si>
  <si>
    <t>Verklaar het bedrag waarmee grootboekrekening 1240 Vooruitbetaalde bedragen op 31 december 2022 wordt afgesloten.</t>
  </si>
  <si>
    <t>Het is een bezit van € 330. Dit zijn de maanden januari - maart 2023 die al vooruitbetaald zjn.</t>
  </si>
  <si>
    <t>11.3 - 11.7</t>
  </si>
  <si>
    <t>Opgave 11.3</t>
  </si>
  <si>
    <t>Verwerk voor Campa de ontvangen inkoopfactuur in het inkoopboek.</t>
  </si>
  <si>
    <t>Winder verhuur bv</t>
  </si>
  <si>
    <t>2022-144</t>
  </si>
  <si>
    <t>4e kwartaal</t>
  </si>
  <si>
    <t>I5004</t>
  </si>
  <si>
    <t>Journaliseer voor Campa de ontvangen inkoopfactuur van Winder verhuur bv.</t>
  </si>
  <si>
    <t>Journaliseer memoriaalbon 2022-114.</t>
  </si>
  <si>
    <t>2022-114</t>
  </si>
  <si>
    <t>Stel grootboekrekening 1240 Vooruitbetaalde bedragen samen over 1 juli – 31 december 2022 en sluit de grootboekrekening af.</t>
  </si>
  <si>
    <t>huur 3e kwartaal</t>
  </si>
  <si>
    <t>huur juli</t>
  </si>
  <si>
    <t>huur augustus</t>
  </si>
  <si>
    <t>huur september</t>
  </si>
  <si>
    <t>huur 4e kwartaal</t>
  </si>
  <si>
    <t>huur oktober</t>
  </si>
  <si>
    <t>huur november</t>
  </si>
  <si>
    <t>huur december</t>
  </si>
  <si>
    <t>Stel grootboekrekening 4200 Huurkosten samen over juli – december 2022 en sluit de grootboekrekening af.</t>
  </si>
  <si>
    <t>Verklaar het bedrag waarmee grootboekrekening 4200 Huurkosten op 31 december 2022 wordt afgesloten.</t>
  </si>
  <si>
    <t>Dit zijn de kosten over juli - dec 2022, 6 maanden x € 1.600 = € 9.600.</t>
  </si>
  <si>
    <t>Opgave 11.4</t>
  </si>
  <si>
    <t>Verwerk voor Winder verhuur bv de verkoopfactuur in het verkoopboek.</t>
  </si>
  <si>
    <t>Campa</t>
  </si>
  <si>
    <t>Journaliseer voor Winder verhuur bv de verzonden verkoopfactuur.</t>
  </si>
  <si>
    <t>Journaliseer memoriaalbon 2022-124.</t>
  </si>
  <si>
    <t>2022-124</t>
  </si>
  <si>
    <t>Stel grootboekrekening 1260 Vooruitontvangen bedragen samen over 1 juli – 31 december 2022 en sluit de grootboekrekening af.</t>
  </si>
  <si>
    <t xml:space="preserve">1260 Vooruitontvangen bedragen                                                                                                                                     </t>
  </si>
  <si>
    <t>Stel grootboekrekening 9200 Huuropbrengsten samen over juli – december 2022 en sluit de grootboekrekening af.</t>
  </si>
  <si>
    <t>9200 Huuropbrengsten</t>
  </si>
  <si>
    <t>Verklaar het bedrag waarmee grootboekrekening 9200 Huuropbrengsten op 31 december 2022 wordt afgesloten.</t>
  </si>
  <si>
    <t>Dit is de opbrengst over juli - dec 2022, 6 maanden x € 1.600 = € 9.600.</t>
  </si>
  <si>
    <t>Opgave 11.5</t>
  </si>
  <si>
    <t>Journaliseer memoriaalbon 2022-098.</t>
  </si>
  <si>
    <t>1200</t>
  </si>
  <si>
    <t>honorarium oktober 2022</t>
  </si>
  <si>
    <t>Journaliseer voor Carla de verzonden verkoopfactuur aan Tijdschrift X.</t>
  </si>
  <si>
    <t>2022-120</t>
  </si>
  <si>
    <t>honorarium 4e kwartaal</t>
  </si>
  <si>
    <t>1100</t>
  </si>
  <si>
    <t>Grootboekrekening 1200 Nog te ontvangen bedragen oktober - december 2022</t>
  </si>
  <si>
    <t xml:space="preserve">1200 Nog te ontvangen bedragen                                                                                                                                     </t>
  </si>
  <si>
    <t>…...</t>
  </si>
  <si>
    <t>honorarium november 2022</t>
  </si>
  <si>
    <t>honorarium december 2022</t>
  </si>
  <si>
    <t>Grootboekrekening 9300 Honorarium oktober - december 2022</t>
  </si>
  <si>
    <t>Opgave 11.6</t>
  </si>
  <si>
    <t>Winst-en-verliesrekening</t>
  </si>
  <si>
    <t>Inkoopwaarde omzet</t>
  </si>
  <si>
    <t>Eigen vermogen eindbalans</t>
  </si>
  <si>
    <t>Opgave 11.7</t>
  </si>
  <si>
    <t>2022-128</t>
  </si>
  <si>
    <t xml:space="preserve">IB 2022 nov </t>
  </si>
  <si>
    <t>1270</t>
  </si>
  <si>
    <t>Webwinkel</t>
  </si>
  <si>
    <t>11.8 - 11.12</t>
  </si>
  <si>
    <t>Opgave 11.8</t>
  </si>
  <si>
    <t>Journaliseer voor Lot Mathijsen de ontvangen factuur van Zicht.</t>
  </si>
  <si>
    <t>verzekering inboedel</t>
  </si>
  <si>
    <t>Opgave 11.9</t>
  </si>
  <si>
    <t>Journaliseer memoriaalbon 2022-092.</t>
  </si>
  <si>
    <t>2022-092</t>
  </si>
  <si>
    <t>Opgave 11.10</t>
  </si>
  <si>
    <t>2022-086</t>
  </si>
  <si>
    <t>1-7-2022 Tijdschrift Y</t>
  </si>
  <si>
    <t>Opgave 11.11</t>
  </si>
  <si>
    <t>2022-088</t>
  </si>
  <si>
    <t>3e kwartaal</t>
  </si>
  <si>
    <t>Opgave 11.12</t>
  </si>
  <si>
    <t>2022-099</t>
  </si>
  <si>
    <t>IB dec 22</t>
  </si>
  <si>
    <t>Uitwerking 11.1 - 11.2</t>
  </si>
  <si>
    <t>Uitwerking 11.3 - 11.7</t>
  </si>
  <si>
    <t>Uitwerking 11.8 - 11.12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</si>
</sst>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0B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65" fontId="7" fillId="0" borderId="1" xfId="2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1"/>
    <xf numFmtId="0" fontId="10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7" fillId="5" borderId="23" xfId="0" applyNumberFormat="1" applyFont="1" applyFill="1" applyBorder="1" applyAlignment="1">
      <alignment vertical="center"/>
    </xf>
    <xf numFmtId="43" fontId="7" fillId="0" borderId="1" xfId="2" applyFont="1" applyBorder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43" fontId="7" fillId="5" borderId="1" xfId="2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43" fontId="7" fillId="5" borderId="1" xfId="2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Border="1" applyAlignment="1">
      <alignment vertical="center"/>
    </xf>
    <xf numFmtId="14" fontId="15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43" fontId="15" fillId="0" borderId="23" xfId="2" applyFont="1" applyFill="1" applyBorder="1" applyAlignment="1">
      <alignment horizontal="center" vertical="center" wrapText="1"/>
    </xf>
    <xf numFmtId="43" fontId="15" fillId="0" borderId="17" xfId="2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3" fontId="15" fillId="0" borderId="25" xfId="2" applyFont="1" applyFill="1" applyBorder="1" applyAlignment="1">
      <alignment horizontal="center" vertical="center" wrapText="1"/>
    </xf>
    <xf numFmtId="43" fontId="15" fillId="0" borderId="18" xfId="2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3" fontId="15" fillId="0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3" fillId="0" borderId="1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right" vertical="center"/>
    </xf>
    <xf numFmtId="2" fontId="7" fillId="5" borderId="1" xfId="0" applyNumberFormat="1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3" fontId="15" fillId="0" borderId="0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43" fontId="7" fillId="6" borderId="1" xfId="2" applyFont="1" applyFill="1" applyBorder="1" applyAlignment="1">
      <alignment vertical="center"/>
    </xf>
    <xf numFmtId="43" fontId="7" fillId="0" borderId="1" xfId="2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9" fontId="7" fillId="0" borderId="17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43" fontId="7" fillId="0" borderId="17" xfId="2" applyFont="1" applyFill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3" fontId="15" fillId="0" borderId="23" xfId="2" applyFont="1" applyFill="1" applyBorder="1" applyAlignment="1">
      <alignment horizontal="left" vertical="center" wrapText="1"/>
    </xf>
    <xf numFmtId="43" fontId="15" fillId="0" borderId="17" xfId="2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43" fontId="10" fillId="0" borderId="1" xfId="0" applyNumberFormat="1" applyFont="1" applyBorder="1" applyAlignment="1">
      <alignment vertical="center"/>
    </xf>
    <xf numFmtId="9" fontId="7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43" fontId="10" fillId="0" borderId="1" xfId="2" applyFont="1" applyBorder="1" applyAlignment="1">
      <alignment vertical="center"/>
    </xf>
    <xf numFmtId="17" fontId="15" fillId="0" borderId="2" xfId="0" applyNumberFormat="1" applyFont="1" applyBorder="1" applyAlignment="1">
      <alignment horizontal="left" vertical="center" wrapText="1"/>
    </xf>
    <xf numFmtId="43" fontId="7" fillId="5" borderId="23" xfId="2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43" fontId="7" fillId="0" borderId="1" xfId="2" applyFont="1" applyFill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 wrapText="1"/>
    </xf>
    <xf numFmtId="43" fontId="15" fillId="5" borderId="1" xfId="2" applyFont="1" applyFill="1" applyBorder="1" applyAlignment="1">
      <alignment vertical="center"/>
    </xf>
    <xf numFmtId="43" fontId="15" fillId="0" borderId="1" xfId="2" applyFont="1" applyBorder="1" applyAlignment="1">
      <alignment vertical="center"/>
    </xf>
    <xf numFmtId="43" fontId="7" fillId="0" borderId="6" xfId="2" applyFont="1" applyBorder="1" applyAlignment="1">
      <alignment vertical="center"/>
    </xf>
    <xf numFmtId="0" fontId="16" fillId="4" borderId="14" xfId="0" applyFont="1" applyFill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3" fontId="15" fillId="0" borderId="20" xfId="2" applyFont="1" applyFill="1" applyBorder="1" applyAlignment="1">
      <alignment horizontal="center" vertical="center" wrapText="1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left" vertical="center" wrapText="1"/>
    </xf>
    <xf numFmtId="43" fontId="7" fillId="5" borderId="0" xfId="2" applyFont="1" applyFill="1" applyBorder="1" applyAlignment="1">
      <alignment vertical="center"/>
    </xf>
    <xf numFmtId="43" fontId="7" fillId="0" borderId="0" xfId="2" applyFont="1" applyBorder="1" applyAlignment="1">
      <alignment vertical="center"/>
    </xf>
    <xf numFmtId="14" fontId="7" fillId="5" borderId="0" xfId="0" applyNumberFormat="1" applyFont="1" applyFill="1" applyAlignment="1">
      <alignment horizontal="left" vertical="center"/>
    </xf>
    <xf numFmtId="43" fontId="7" fillId="0" borderId="1" xfId="2" applyFont="1" applyBorder="1" applyAlignment="1">
      <alignment horizontal="right" vertical="center" wrapText="1"/>
    </xf>
    <xf numFmtId="43" fontId="15" fillId="0" borderId="1" xfId="2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43" fontId="7" fillId="0" borderId="1" xfId="2" applyFont="1" applyBorder="1" applyAlignment="1">
      <alignment horizontal="right" vertical="center"/>
    </xf>
    <xf numFmtId="43" fontId="7" fillId="0" borderId="1" xfId="0" applyNumberFormat="1" applyFont="1" applyBorder="1" applyAlignment="1">
      <alignment horizontal="right" vertical="center"/>
    </xf>
    <xf numFmtId="0" fontId="14" fillId="0" borderId="0" xfId="0" applyFont="1"/>
    <xf numFmtId="0" fontId="17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 wrapText="1" indent="1"/>
    </xf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3" fontId="18" fillId="0" borderId="1" xfId="0" applyNumberFormat="1" applyFont="1" applyBorder="1" applyAlignment="1">
      <alignment vertical="center"/>
    </xf>
    <xf numFmtId="165" fontId="10" fillId="0" borderId="1" xfId="2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5" fontId="1" fillId="0" borderId="0" xfId="2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165" fontId="1" fillId="0" borderId="9" xfId="2" applyNumberFormat="1" applyFont="1" applyBorder="1" applyAlignment="1">
      <alignment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17" fontId="1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17" fontId="7" fillId="5" borderId="2" xfId="0" applyNumberFormat="1" applyFont="1" applyFill="1" applyBorder="1" applyAlignment="1">
      <alignment horizontal="left" vertical="center"/>
    </xf>
    <xf numFmtId="17" fontId="7" fillId="5" borderId="4" xfId="0" applyNumberFormat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17" fontId="15" fillId="0" borderId="2" xfId="0" applyNumberFormat="1" applyFont="1" applyBorder="1" applyAlignment="1">
      <alignment horizontal="left" vertical="center" wrapText="1"/>
    </xf>
    <xf numFmtId="17" fontId="15" fillId="0" borderId="4" xfId="0" applyNumberFormat="1" applyFont="1" applyBorder="1" applyAlignment="1">
      <alignment horizontal="left" vertical="center" wrapText="1"/>
    </xf>
    <xf numFmtId="17" fontId="15" fillId="0" borderId="3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0" fontId="18" fillId="11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" fontId="7" fillId="5" borderId="1" xfId="0" applyNumberFormat="1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 wrapText="1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zoomScale="190" zoomScaleNormal="190" workbookViewId="0">
      <selection activeCell="B12" sqref="B12"/>
    </sheetView>
  </sheetViews>
  <sheetFormatPr defaultRowHeight="15" x14ac:dyDescent="0.25"/>
  <cols>
    <col min="1" max="1" width="8.88671875" style="1"/>
    <col min="2" max="2" width="26.5546875" style="1" customWidth="1"/>
    <col min="3" max="16384" width="8.88671875" style="1"/>
  </cols>
  <sheetData>
    <row r="1" spans="1:7" ht="15.6" x14ac:dyDescent="0.3">
      <c r="A1" s="2" t="s">
        <v>108</v>
      </c>
    </row>
    <row r="2" spans="1:7" ht="15.6" x14ac:dyDescent="0.3">
      <c r="A2" s="2"/>
    </row>
    <row r="3" spans="1:7" ht="15.6" x14ac:dyDescent="0.3">
      <c r="A3" s="2" t="s">
        <v>187</v>
      </c>
    </row>
    <row r="5" spans="1:7" x14ac:dyDescent="0.25">
      <c r="A5" s="1" t="s">
        <v>64</v>
      </c>
      <c r="B5" s="9">
        <v>44927</v>
      </c>
    </row>
    <row r="6" spans="1:7" x14ac:dyDescent="0.25">
      <c r="B6" s="9"/>
    </row>
    <row r="7" spans="1:7" x14ac:dyDescent="0.25">
      <c r="A7" s="6" t="s">
        <v>60</v>
      </c>
      <c r="B7" s="6" t="s">
        <v>106</v>
      </c>
      <c r="C7" s="6"/>
      <c r="D7" s="6"/>
      <c r="E7" s="6"/>
      <c r="F7" s="6"/>
      <c r="G7" s="6"/>
    </row>
    <row r="8" spans="1:7" x14ac:dyDescent="0.25">
      <c r="A8" s="6"/>
      <c r="B8" s="6" t="s">
        <v>116</v>
      </c>
      <c r="C8" s="6"/>
      <c r="D8" s="6"/>
      <c r="E8" s="6"/>
      <c r="F8" s="6"/>
      <c r="G8" s="6"/>
    </row>
    <row r="10" spans="1:7" ht="15.6" x14ac:dyDescent="0.3">
      <c r="A10" s="1" t="s">
        <v>65</v>
      </c>
      <c r="B10" s="10" t="s">
        <v>305</v>
      </c>
    </row>
    <row r="11" spans="1:7" ht="15.6" x14ac:dyDescent="0.3">
      <c r="B11" s="10" t="s">
        <v>306</v>
      </c>
    </row>
    <row r="12" spans="1:7" ht="15.6" x14ac:dyDescent="0.3">
      <c r="B12" s="24" t="s">
        <v>307</v>
      </c>
    </row>
    <row r="13" spans="1:7" ht="15.6" x14ac:dyDescent="0.3">
      <c r="B13" s="24"/>
    </row>
  </sheetData>
  <hyperlinks>
    <hyperlink ref="B10" location="'11.1 - 11.2'!A1" display="Uitwerking 11.1 - 11.2" xr:uid="{AEBFD31F-E616-492F-8910-A14BC7F4DE14}"/>
    <hyperlink ref="B11" location="'11.3 - 11.7'!A1" display="Uitwerking 11.3 - 11.7" xr:uid="{1967E7C5-281F-4264-AEFA-E6454E78D122}"/>
    <hyperlink ref="B12" location="'11.8 - 11.12'!A1" display="Uitwerking 11.8 - 11.12" xr:uid="{8CC748C7-4CA8-468B-A14A-16D2CE074ADB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0207-AEE9-4420-A616-4CEDAC572EA3}">
  <dimension ref="A1:M152"/>
  <sheetViews>
    <sheetView showGridLines="0" workbookViewId="0">
      <selection activeCell="F30" sqref="F30"/>
    </sheetView>
  </sheetViews>
  <sheetFormatPr defaultRowHeight="13.8" x14ac:dyDescent="0.3"/>
  <cols>
    <col min="1" max="1" width="2.88671875" style="11" customWidth="1"/>
    <col min="2" max="2" width="13.21875" style="12" customWidth="1"/>
    <col min="3" max="3" width="11.6640625" style="12" customWidth="1"/>
    <col min="4" max="4" width="10.109375" style="12" customWidth="1"/>
    <col min="5" max="5" width="17.44140625" style="12" customWidth="1"/>
    <col min="6" max="6" width="11.88671875" style="12" customWidth="1"/>
    <col min="7" max="7" width="9.77734375" style="12" customWidth="1"/>
    <col min="8" max="8" width="11" style="12" customWidth="1"/>
    <col min="9" max="9" width="16.77734375" style="12" customWidth="1"/>
    <col min="10" max="10" width="12.5546875" style="12" customWidth="1"/>
    <col min="11" max="11" width="11.109375" style="12" customWidth="1"/>
    <col min="12" max="12" width="10.77734375" style="12" customWidth="1"/>
    <col min="13" max="13" width="2.44140625" style="12" customWidth="1"/>
    <col min="14" max="16384" width="8.88671875" style="12"/>
  </cols>
  <sheetData>
    <row r="1" spans="1:11" x14ac:dyDescent="0.3">
      <c r="B1" s="13" t="s">
        <v>188</v>
      </c>
      <c r="D1" s="13" t="s">
        <v>189</v>
      </c>
    </row>
    <row r="2" spans="1:11" x14ac:dyDescent="0.3">
      <c r="B2" s="25"/>
    </row>
    <row r="3" spans="1:11" x14ac:dyDescent="0.3">
      <c r="B3" s="13" t="s">
        <v>190</v>
      </c>
    </row>
    <row r="4" spans="1:11" ht="15" x14ac:dyDescent="0.3">
      <c r="A4" s="11" t="s">
        <v>3</v>
      </c>
      <c r="B4" s="23" t="s">
        <v>191</v>
      </c>
    </row>
    <row r="5" spans="1:11" ht="10.95" customHeigh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3">
      <c r="A6" s="26"/>
      <c r="B6" s="28" t="s">
        <v>144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10.95" customHeight="1" x14ac:dyDescent="0.3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18" customHeight="1" x14ac:dyDescent="0.3">
      <c r="A8" s="26"/>
      <c r="B8" s="29" t="s">
        <v>120</v>
      </c>
      <c r="C8" s="30">
        <v>90</v>
      </c>
      <c r="D8" s="27"/>
      <c r="E8" s="29" t="s">
        <v>121</v>
      </c>
      <c r="F8" s="31" t="s">
        <v>186</v>
      </c>
      <c r="G8" s="27"/>
      <c r="H8" s="180" t="s">
        <v>122</v>
      </c>
      <c r="I8" s="181"/>
      <c r="J8" s="32" t="s">
        <v>151</v>
      </c>
      <c r="K8" s="27"/>
    </row>
    <row r="9" spans="1:11" ht="10.95" customHeight="1" x14ac:dyDescent="0.3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x14ac:dyDescent="0.3">
      <c r="A10" s="26"/>
      <c r="B10" s="28" t="s">
        <v>129</v>
      </c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10.95" customHeight="1" x14ac:dyDescent="0.3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27.6" x14ac:dyDescent="0.3">
      <c r="A12" s="26"/>
      <c r="B12" s="33" t="s">
        <v>110</v>
      </c>
      <c r="C12" s="34" t="s">
        <v>112</v>
      </c>
      <c r="D12" s="34" t="s">
        <v>145</v>
      </c>
      <c r="E12" s="166" t="s">
        <v>0</v>
      </c>
      <c r="F12" s="166"/>
      <c r="G12" s="166"/>
      <c r="H12" s="166"/>
      <c r="I12" s="35" t="s">
        <v>1</v>
      </c>
      <c r="J12" s="36" t="s">
        <v>2</v>
      </c>
      <c r="K12" s="27"/>
    </row>
    <row r="13" spans="1:11" ht="18" customHeight="1" x14ac:dyDescent="0.3">
      <c r="A13" s="26"/>
      <c r="B13" s="37">
        <v>44865</v>
      </c>
      <c r="C13" s="38">
        <v>4200</v>
      </c>
      <c r="D13" s="38"/>
      <c r="E13" s="176">
        <v>44835</v>
      </c>
      <c r="F13" s="179"/>
      <c r="G13" s="179"/>
      <c r="H13" s="182"/>
      <c r="I13" s="39">
        <v>250</v>
      </c>
      <c r="J13" s="15"/>
      <c r="K13" s="27"/>
    </row>
    <row r="14" spans="1:11" ht="18" customHeight="1" x14ac:dyDescent="0.3">
      <c r="A14" s="26"/>
      <c r="B14" s="37">
        <v>44865</v>
      </c>
      <c r="C14" s="38">
        <v>1280</v>
      </c>
      <c r="D14" s="38"/>
      <c r="E14" s="178" t="s">
        <v>192</v>
      </c>
      <c r="F14" s="179"/>
      <c r="G14" s="179"/>
      <c r="H14" s="182"/>
      <c r="I14" s="39"/>
      <c r="J14" s="40">
        <v>250</v>
      </c>
      <c r="K14" s="27"/>
    </row>
    <row r="15" spans="1:11" ht="10.95" customHeight="1" x14ac:dyDescent="0.3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7" spans="1:11" ht="15" x14ac:dyDescent="0.3">
      <c r="A17" s="11" t="s">
        <v>6</v>
      </c>
      <c r="B17" s="23" t="s">
        <v>193</v>
      </c>
    </row>
    <row r="18" spans="1:11" x14ac:dyDescent="0.3">
      <c r="B18" s="160" t="s">
        <v>194</v>
      </c>
      <c r="C18" s="161"/>
      <c r="D18" s="161"/>
      <c r="E18" s="161"/>
      <c r="F18" s="161"/>
      <c r="G18" s="161"/>
      <c r="H18" s="161"/>
      <c r="I18" s="161"/>
      <c r="J18" s="161"/>
      <c r="K18" s="41" t="s">
        <v>113</v>
      </c>
    </row>
    <row r="19" spans="1:11" ht="27.6" x14ac:dyDescent="0.3">
      <c r="B19" s="42" t="s">
        <v>110</v>
      </c>
      <c r="C19" s="42" t="s">
        <v>120</v>
      </c>
      <c r="D19" s="43" t="s">
        <v>136</v>
      </c>
      <c r="E19" s="42" t="s">
        <v>112</v>
      </c>
      <c r="F19" s="42" t="s">
        <v>137</v>
      </c>
      <c r="G19" s="162" t="s">
        <v>0</v>
      </c>
      <c r="H19" s="163"/>
      <c r="I19" s="164"/>
      <c r="J19" s="44" t="s">
        <v>1</v>
      </c>
      <c r="K19" s="42" t="s">
        <v>2</v>
      </c>
    </row>
    <row r="20" spans="1:11" ht="18" customHeight="1" x14ac:dyDescent="0.3">
      <c r="B20" s="37">
        <v>44865</v>
      </c>
      <c r="C20" s="38">
        <v>90</v>
      </c>
      <c r="D20" s="38" t="s">
        <v>151</v>
      </c>
      <c r="E20" s="38">
        <v>4200</v>
      </c>
      <c r="F20" s="46"/>
      <c r="G20" s="176">
        <v>44835</v>
      </c>
      <c r="H20" s="177"/>
      <c r="I20" s="177"/>
      <c r="J20" s="47">
        <v>250</v>
      </c>
      <c r="K20" s="15"/>
    </row>
    <row r="21" spans="1:11" ht="18" customHeight="1" x14ac:dyDescent="0.3">
      <c r="B21" s="37">
        <v>44865</v>
      </c>
      <c r="C21" s="38">
        <v>90</v>
      </c>
      <c r="D21" s="38" t="s">
        <v>151</v>
      </c>
      <c r="E21" s="38">
        <v>1280</v>
      </c>
      <c r="F21" s="46"/>
      <c r="G21" s="178" t="s">
        <v>192</v>
      </c>
      <c r="H21" s="179"/>
      <c r="I21" s="179"/>
      <c r="J21" s="48"/>
      <c r="K21" s="40">
        <v>250</v>
      </c>
    </row>
    <row r="22" spans="1:11" x14ac:dyDescent="0.3">
      <c r="B22" s="25"/>
    </row>
    <row r="23" spans="1:11" ht="15" x14ac:dyDescent="0.3">
      <c r="A23" s="11" t="s">
        <v>4</v>
      </c>
      <c r="B23" s="23" t="s">
        <v>195</v>
      </c>
    </row>
    <row r="24" spans="1:11" ht="10.95" customHeight="1" x14ac:dyDescent="0.3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3">
      <c r="A25" s="26"/>
      <c r="B25" s="28" t="s">
        <v>118</v>
      </c>
      <c r="C25" s="27"/>
      <c r="D25" s="27"/>
      <c r="E25" s="27"/>
      <c r="F25" s="27"/>
      <c r="G25" s="27"/>
      <c r="H25" s="27"/>
      <c r="I25" s="27"/>
      <c r="J25" s="27"/>
      <c r="K25" s="27"/>
    </row>
    <row r="26" spans="1:11" ht="10.95" customHeigh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ht="18" customHeight="1" x14ac:dyDescent="0.3">
      <c r="A27" s="26"/>
      <c r="B27" s="29" t="s">
        <v>119</v>
      </c>
      <c r="C27" s="38">
        <v>14052</v>
      </c>
      <c r="D27" s="172" t="s">
        <v>196</v>
      </c>
      <c r="E27" s="172"/>
      <c r="F27" s="27"/>
      <c r="G27" s="27"/>
      <c r="H27" s="27"/>
      <c r="I27" s="27"/>
      <c r="J27" s="27"/>
      <c r="K27" s="27"/>
    </row>
    <row r="28" spans="1:11" ht="10.95" customHeigh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ht="18" customHeight="1" x14ac:dyDescent="0.3">
      <c r="A29" s="26"/>
      <c r="B29" s="29" t="s">
        <v>120</v>
      </c>
      <c r="C29" s="30">
        <v>50</v>
      </c>
      <c r="D29" s="27"/>
      <c r="E29" s="29" t="s">
        <v>121</v>
      </c>
      <c r="F29" s="31" t="s">
        <v>197</v>
      </c>
      <c r="G29" s="27"/>
      <c r="H29" s="165" t="s">
        <v>122</v>
      </c>
      <c r="I29" s="168"/>
      <c r="J29" s="32" t="s">
        <v>198</v>
      </c>
      <c r="K29" s="27"/>
    </row>
    <row r="30" spans="1:11" ht="18" customHeight="1" x14ac:dyDescent="0.3">
      <c r="A30" s="26"/>
      <c r="B30" s="29" t="s">
        <v>0</v>
      </c>
      <c r="C30" s="38" t="s">
        <v>199</v>
      </c>
      <c r="D30" s="27"/>
      <c r="E30" s="29" t="s">
        <v>123</v>
      </c>
      <c r="F30" s="49" t="s">
        <v>124</v>
      </c>
      <c r="G30" s="27"/>
      <c r="H30" s="165" t="s">
        <v>125</v>
      </c>
      <c r="I30" s="168"/>
      <c r="J30" s="37">
        <v>44926</v>
      </c>
      <c r="K30" s="27"/>
    </row>
    <row r="31" spans="1:11" ht="18" customHeight="1" x14ac:dyDescent="0.3">
      <c r="A31" s="26"/>
      <c r="B31" s="29" t="s">
        <v>126</v>
      </c>
      <c r="C31" s="37">
        <v>44926</v>
      </c>
      <c r="D31" s="27"/>
      <c r="E31" s="29" t="s">
        <v>127</v>
      </c>
      <c r="F31" s="50">
        <v>2555</v>
      </c>
      <c r="G31" s="27"/>
      <c r="H31" s="165" t="s">
        <v>128</v>
      </c>
      <c r="I31" s="168"/>
      <c r="J31" s="51">
        <f>J36+I36</f>
        <v>907.5</v>
      </c>
      <c r="K31" s="27" t="s">
        <v>113</v>
      </c>
    </row>
    <row r="32" spans="1:11" ht="10.95" customHeight="1" x14ac:dyDescent="0.3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x14ac:dyDescent="0.3">
      <c r="A33" s="26"/>
      <c r="B33" s="28" t="s">
        <v>129</v>
      </c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0.95" customHeight="1" x14ac:dyDescent="0.3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27.6" x14ac:dyDescent="0.3">
      <c r="A35" s="26"/>
      <c r="B35" s="34" t="s">
        <v>130</v>
      </c>
      <c r="C35" s="166" t="s">
        <v>0</v>
      </c>
      <c r="D35" s="166"/>
      <c r="E35" s="166"/>
      <c r="F35" s="34" t="s">
        <v>131</v>
      </c>
      <c r="G35" s="34" t="s">
        <v>132</v>
      </c>
      <c r="H35" s="34" t="s">
        <v>133</v>
      </c>
      <c r="I35" s="34" t="s">
        <v>128</v>
      </c>
      <c r="J35" s="34" t="s">
        <v>134</v>
      </c>
      <c r="K35" s="27"/>
    </row>
    <row r="36" spans="1:11" ht="18" customHeight="1" x14ac:dyDescent="0.3">
      <c r="A36" s="26"/>
      <c r="B36" s="38">
        <v>1280</v>
      </c>
      <c r="C36" s="169" t="s">
        <v>200</v>
      </c>
      <c r="D36" s="169"/>
      <c r="E36" s="169"/>
      <c r="F36" s="38">
        <v>1</v>
      </c>
      <c r="G36" s="52">
        <v>0.21</v>
      </c>
      <c r="H36" s="53" t="s">
        <v>177</v>
      </c>
      <c r="I36" s="40">
        <v>750</v>
      </c>
      <c r="J36" s="54">
        <f>G36*I36</f>
        <v>157.5</v>
      </c>
      <c r="K36" s="27"/>
    </row>
    <row r="37" spans="1:11" ht="10.95" customHeight="1" x14ac:dyDescent="0.3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9" spans="1:11" ht="15" x14ac:dyDescent="0.3">
      <c r="A39" s="11" t="s">
        <v>5</v>
      </c>
      <c r="B39" s="23" t="s">
        <v>201</v>
      </c>
    </row>
    <row r="40" spans="1:11" x14ac:dyDescent="0.3">
      <c r="B40" s="160" t="s">
        <v>194</v>
      </c>
      <c r="C40" s="161"/>
      <c r="D40" s="161"/>
      <c r="E40" s="161"/>
      <c r="F40" s="161"/>
      <c r="G40" s="161"/>
      <c r="H40" s="161"/>
      <c r="I40" s="161"/>
      <c r="J40" s="161"/>
      <c r="K40" s="41" t="s">
        <v>113</v>
      </c>
    </row>
    <row r="41" spans="1:11" ht="27.6" x14ac:dyDescent="0.3">
      <c r="B41" s="42" t="s">
        <v>110</v>
      </c>
      <c r="C41" s="42" t="s">
        <v>120</v>
      </c>
      <c r="D41" s="43" t="s">
        <v>136</v>
      </c>
      <c r="E41" s="42" t="s">
        <v>112</v>
      </c>
      <c r="F41" s="42" t="s">
        <v>137</v>
      </c>
      <c r="G41" s="162" t="s">
        <v>0</v>
      </c>
      <c r="H41" s="163"/>
      <c r="I41" s="164"/>
      <c r="J41" s="43" t="s">
        <v>1</v>
      </c>
      <c r="K41" s="42" t="s">
        <v>2</v>
      </c>
    </row>
    <row r="42" spans="1:11" ht="18" customHeight="1" x14ac:dyDescent="0.3">
      <c r="B42" s="55">
        <v>44926</v>
      </c>
      <c r="C42" s="56">
        <v>50</v>
      </c>
      <c r="D42" s="57" t="s">
        <v>198</v>
      </c>
      <c r="E42" s="56">
        <v>1280</v>
      </c>
      <c r="F42" s="57"/>
      <c r="G42" s="169" t="s">
        <v>200</v>
      </c>
      <c r="H42" s="169"/>
      <c r="I42" s="169"/>
      <c r="J42" s="58">
        <v>750</v>
      </c>
      <c r="K42" s="59"/>
    </row>
    <row r="43" spans="1:11" ht="18" customHeight="1" x14ac:dyDescent="0.3">
      <c r="B43" s="55">
        <v>44926</v>
      </c>
      <c r="C43" s="56">
        <v>50</v>
      </c>
      <c r="D43" s="57" t="s">
        <v>198</v>
      </c>
      <c r="E43" s="60">
        <v>1600</v>
      </c>
      <c r="F43" s="61"/>
      <c r="G43" s="173" t="s">
        <v>196</v>
      </c>
      <c r="H43" s="174"/>
      <c r="I43" s="175"/>
      <c r="J43" s="62">
        <v>157.5</v>
      </c>
      <c r="K43" s="63"/>
    </row>
    <row r="44" spans="1:11" ht="18" customHeight="1" x14ac:dyDescent="0.3">
      <c r="B44" s="55">
        <v>44926</v>
      </c>
      <c r="C44" s="56">
        <v>50</v>
      </c>
      <c r="D44" s="57" t="s">
        <v>198</v>
      </c>
      <c r="E44" s="17">
        <v>1400</v>
      </c>
      <c r="F44" s="17">
        <v>14052</v>
      </c>
      <c r="G44" s="169" t="s">
        <v>200</v>
      </c>
      <c r="H44" s="169"/>
      <c r="I44" s="169"/>
      <c r="J44" s="15"/>
      <c r="K44" s="40">
        <v>907.5</v>
      </c>
    </row>
    <row r="45" spans="1:11" x14ac:dyDescent="0.3">
      <c r="B45" s="25"/>
    </row>
    <row r="46" spans="1:11" x14ac:dyDescent="0.3">
      <c r="A46" s="11" t="s">
        <v>178</v>
      </c>
      <c r="B46" s="12" t="s">
        <v>202</v>
      </c>
    </row>
    <row r="47" spans="1:11" ht="13.8" customHeight="1" x14ac:dyDescent="0.3">
      <c r="B47" s="152" t="s">
        <v>203</v>
      </c>
      <c r="C47" s="153"/>
      <c r="D47" s="153"/>
      <c r="E47" s="153"/>
      <c r="F47" s="153"/>
      <c r="G47" s="153"/>
      <c r="H47" s="153"/>
      <c r="I47" s="153"/>
      <c r="J47" s="64" t="s">
        <v>114</v>
      </c>
    </row>
    <row r="48" spans="1:11" ht="27.6" x14ac:dyDescent="0.3">
      <c r="B48" s="65" t="s">
        <v>110</v>
      </c>
      <c r="C48" s="65" t="s">
        <v>120</v>
      </c>
      <c r="D48" s="65" t="s">
        <v>136</v>
      </c>
      <c r="E48" s="156" t="s">
        <v>0</v>
      </c>
      <c r="F48" s="156"/>
      <c r="G48" s="156"/>
      <c r="H48" s="156"/>
      <c r="I48" s="65" t="s">
        <v>1</v>
      </c>
      <c r="J48" s="65" t="s">
        <v>2</v>
      </c>
    </row>
    <row r="49" spans="1:10" ht="18" customHeight="1" x14ac:dyDescent="0.3">
      <c r="B49" s="66">
        <v>44865</v>
      </c>
      <c r="C49" s="67">
        <v>90</v>
      </c>
      <c r="D49" s="67" t="s">
        <v>151</v>
      </c>
      <c r="E49" s="170">
        <v>44835</v>
      </c>
      <c r="F49" s="145"/>
      <c r="G49" s="145"/>
      <c r="H49" s="145"/>
      <c r="I49" s="68">
        <v>250</v>
      </c>
      <c r="J49" s="68"/>
    </row>
    <row r="50" spans="1:10" ht="18" customHeight="1" x14ac:dyDescent="0.3">
      <c r="B50" s="66">
        <v>44895</v>
      </c>
      <c r="C50" s="67">
        <v>90</v>
      </c>
      <c r="D50" s="67" t="s">
        <v>159</v>
      </c>
      <c r="E50" s="170">
        <v>44866</v>
      </c>
      <c r="F50" s="145"/>
      <c r="G50" s="145"/>
      <c r="H50" s="145"/>
      <c r="I50" s="68">
        <v>250</v>
      </c>
      <c r="J50" s="68"/>
    </row>
    <row r="51" spans="1:10" ht="18" customHeight="1" x14ac:dyDescent="0.3">
      <c r="B51" s="66">
        <v>44926</v>
      </c>
      <c r="C51" s="67">
        <v>90</v>
      </c>
      <c r="D51" s="67" t="s">
        <v>159</v>
      </c>
      <c r="E51" s="170">
        <v>44896</v>
      </c>
      <c r="F51" s="145"/>
      <c r="G51" s="145"/>
      <c r="H51" s="145"/>
      <c r="I51" s="68">
        <v>250</v>
      </c>
      <c r="J51" s="68"/>
    </row>
    <row r="52" spans="1:10" ht="18" customHeight="1" x14ac:dyDescent="0.3">
      <c r="B52" s="66"/>
      <c r="C52" s="67"/>
      <c r="D52" s="67"/>
      <c r="E52" s="145" t="s">
        <v>204</v>
      </c>
      <c r="F52" s="145"/>
      <c r="G52" s="145"/>
      <c r="H52" s="145"/>
      <c r="I52" s="68"/>
      <c r="J52" s="68">
        <v>750</v>
      </c>
    </row>
    <row r="53" spans="1:10" s="25" customFormat="1" ht="18" customHeight="1" x14ac:dyDescent="0.3">
      <c r="A53" s="69"/>
      <c r="B53" s="70"/>
      <c r="C53" s="71"/>
      <c r="D53" s="71"/>
      <c r="E53" s="171" t="s">
        <v>205</v>
      </c>
      <c r="F53" s="171"/>
      <c r="G53" s="171"/>
      <c r="H53" s="171"/>
      <c r="I53" s="72">
        <v>750</v>
      </c>
      <c r="J53" s="72">
        <v>750</v>
      </c>
    </row>
    <row r="54" spans="1:10" x14ac:dyDescent="0.3">
      <c r="B54" s="25"/>
    </row>
    <row r="55" spans="1:10" x14ac:dyDescent="0.3">
      <c r="A55" s="11" t="s">
        <v>206</v>
      </c>
      <c r="B55" s="12" t="s">
        <v>207</v>
      </c>
    </row>
    <row r="56" spans="1:10" x14ac:dyDescent="0.3">
      <c r="B56" s="152" t="s">
        <v>208</v>
      </c>
      <c r="C56" s="153"/>
      <c r="D56" s="153"/>
      <c r="E56" s="153"/>
      <c r="F56" s="153"/>
      <c r="G56" s="153"/>
      <c r="H56" s="153"/>
      <c r="I56" s="153"/>
      <c r="J56" s="64" t="s">
        <v>114</v>
      </c>
    </row>
    <row r="57" spans="1:10" ht="27.6" x14ac:dyDescent="0.3">
      <c r="B57" s="65" t="s">
        <v>110</v>
      </c>
      <c r="C57" s="65" t="s">
        <v>120</v>
      </c>
      <c r="D57" s="65" t="s">
        <v>136</v>
      </c>
      <c r="E57" s="156" t="s">
        <v>0</v>
      </c>
      <c r="F57" s="156"/>
      <c r="G57" s="156"/>
      <c r="H57" s="156"/>
      <c r="I57" s="65" t="s">
        <v>1</v>
      </c>
      <c r="J57" s="65" t="s">
        <v>2</v>
      </c>
    </row>
    <row r="58" spans="1:10" ht="18" customHeight="1" x14ac:dyDescent="0.3">
      <c r="B58" s="66">
        <v>44865</v>
      </c>
      <c r="C58" s="67">
        <v>90</v>
      </c>
      <c r="D58" s="67" t="s">
        <v>151</v>
      </c>
      <c r="E58" s="170">
        <v>44835</v>
      </c>
      <c r="F58" s="145"/>
      <c r="G58" s="145"/>
      <c r="H58" s="145"/>
      <c r="I58" s="68"/>
      <c r="J58" s="68">
        <v>250</v>
      </c>
    </row>
    <row r="59" spans="1:10" ht="18" customHeight="1" x14ac:dyDescent="0.3">
      <c r="B59" s="66">
        <v>44895</v>
      </c>
      <c r="C59" s="67">
        <v>90</v>
      </c>
      <c r="D59" s="67" t="s">
        <v>159</v>
      </c>
      <c r="E59" s="170">
        <v>44866</v>
      </c>
      <c r="F59" s="145"/>
      <c r="G59" s="145"/>
      <c r="H59" s="145"/>
      <c r="I59" s="68"/>
      <c r="J59" s="68">
        <v>250</v>
      </c>
    </row>
    <row r="60" spans="1:10" ht="18" customHeight="1" x14ac:dyDescent="0.3">
      <c r="B60" s="66">
        <v>44926</v>
      </c>
      <c r="C60" s="67">
        <v>90</v>
      </c>
      <c r="D60" s="67" t="s">
        <v>159</v>
      </c>
      <c r="E60" s="170">
        <v>44896</v>
      </c>
      <c r="F60" s="145"/>
      <c r="G60" s="145"/>
      <c r="H60" s="145"/>
      <c r="I60" s="68"/>
      <c r="J60" s="68">
        <v>250</v>
      </c>
    </row>
    <row r="61" spans="1:10" ht="18" customHeight="1" x14ac:dyDescent="0.3">
      <c r="B61" s="66">
        <v>44926</v>
      </c>
      <c r="C61" s="67">
        <v>50</v>
      </c>
      <c r="D61" s="67" t="s">
        <v>198</v>
      </c>
      <c r="E61" s="145" t="s">
        <v>200</v>
      </c>
      <c r="F61" s="145"/>
      <c r="G61" s="145"/>
      <c r="H61" s="145"/>
      <c r="I61" s="68">
        <v>750</v>
      </c>
      <c r="J61" s="15"/>
    </row>
    <row r="62" spans="1:10" ht="18" customHeight="1" x14ac:dyDescent="0.3">
      <c r="A62" s="69"/>
      <c r="B62" s="70"/>
      <c r="C62" s="71"/>
      <c r="D62" s="71"/>
      <c r="E62" s="171" t="s">
        <v>205</v>
      </c>
      <c r="F62" s="171"/>
      <c r="G62" s="171"/>
      <c r="H62" s="171"/>
      <c r="I62" s="72">
        <v>750</v>
      </c>
      <c r="J62" s="72">
        <v>750</v>
      </c>
    </row>
    <row r="63" spans="1:10" x14ac:dyDescent="0.3">
      <c r="B63" s="25"/>
    </row>
    <row r="64" spans="1:10" x14ac:dyDescent="0.3">
      <c r="B64" s="25"/>
    </row>
    <row r="65" spans="1:11" x14ac:dyDescent="0.3">
      <c r="B65" s="13" t="s">
        <v>209</v>
      </c>
    </row>
    <row r="66" spans="1:11" ht="15" x14ac:dyDescent="0.3">
      <c r="A66" s="11" t="s">
        <v>3</v>
      </c>
      <c r="B66" s="23" t="s">
        <v>152</v>
      </c>
    </row>
    <row r="67" spans="1:11" ht="10.95" customHeight="1" x14ac:dyDescent="0.3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spans="1:11" x14ac:dyDescent="0.3">
      <c r="A68" s="26"/>
      <c r="B68" s="28" t="s">
        <v>118</v>
      </c>
      <c r="C68" s="27"/>
      <c r="D68" s="27"/>
      <c r="E68" s="27"/>
      <c r="F68" s="27"/>
      <c r="G68" s="27"/>
      <c r="H68" s="27"/>
      <c r="I68" s="27"/>
      <c r="J68" s="27"/>
      <c r="K68" s="27"/>
    </row>
    <row r="69" spans="1:11" ht="10.95" customHeight="1" x14ac:dyDescent="0.3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0" spans="1:11" ht="18" customHeight="1" x14ac:dyDescent="0.3">
      <c r="A70" s="26"/>
      <c r="B70" s="29" t="s">
        <v>119</v>
      </c>
      <c r="C70" s="38">
        <v>14050</v>
      </c>
      <c r="D70" s="172" t="s">
        <v>153</v>
      </c>
      <c r="E70" s="172"/>
      <c r="F70" s="27"/>
      <c r="G70" s="27"/>
      <c r="H70" s="27"/>
      <c r="I70" s="27"/>
      <c r="J70" s="27"/>
      <c r="K70" s="27"/>
    </row>
    <row r="71" spans="1:11" ht="10.95" customHeight="1" x14ac:dyDescent="0.3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</row>
    <row r="72" spans="1:11" ht="18" customHeight="1" x14ac:dyDescent="0.3">
      <c r="A72" s="26"/>
      <c r="B72" s="29" t="s">
        <v>120</v>
      </c>
      <c r="C72" s="30">
        <v>50</v>
      </c>
      <c r="D72" s="27"/>
      <c r="E72" s="29" t="s">
        <v>121</v>
      </c>
      <c r="F72" s="31" t="s">
        <v>154</v>
      </c>
      <c r="G72" s="27"/>
      <c r="H72" s="165" t="s">
        <v>122</v>
      </c>
      <c r="I72" s="168"/>
      <c r="J72" s="32" t="s">
        <v>155</v>
      </c>
      <c r="K72" s="27"/>
    </row>
    <row r="73" spans="1:11" ht="18" customHeight="1" x14ac:dyDescent="0.3">
      <c r="A73" s="26"/>
      <c r="B73" s="29" t="s">
        <v>0</v>
      </c>
      <c r="C73" s="38" t="s">
        <v>210</v>
      </c>
      <c r="D73" s="27"/>
      <c r="E73" s="29" t="s">
        <v>123</v>
      </c>
      <c r="F73" s="49" t="s">
        <v>124</v>
      </c>
      <c r="G73" s="27"/>
      <c r="H73" s="165" t="s">
        <v>125</v>
      </c>
      <c r="I73" s="168"/>
      <c r="J73" s="37">
        <v>44652</v>
      </c>
      <c r="K73" s="27"/>
    </row>
    <row r="74" spans="1:11" ht="18" customHeight="1" x14ac:dyDescent="0.3">
      <c r="A74" s="26"/>
      <c r="B74" s="29" t="s">
        <v>126</v>
      </c>
      <c r="C74" s="37">
        <v>44656</v>
      </c>
      <c r="D74" s="27"/>
      <c r="E74" s="29" t="s">
        <v>127</v>
      </c>
      <c r="F74" s="53" t="s">
        <v>156</v>
      </c>
      <c r="G74" s="27"/>
      <c r="H74" s="165" t="s">
        <v>128</v>
      </c>
      <c r="I74" s="168"/>
      <c r="J74" s="51">
        <v>1320</v>
      </c>
      <c r="K74" s="27" t="s">
        <v>113</v>
      </c>
    </row>
    <row r="75" spans="1:11" ht="10.95" customHeight="1" x14ac:dyDescent="0.3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</row>
    <row r="76" spans="1:11" x14ac:dyDescent="0.3">
      <c r="A76" s="26"/>
      <c r="B76" s="28" t="s">
        <v>129</v>
      </c>
      <c r="C76" s="27"/>
      <c r="D76" s="27"/>
      <c r="E76" s="27"/>
      <c r="F76" s="27"/>
      <c r="G76" s="27"/>
      <c r="H76" s="27"/>
      <c r="I76" s="27"/>
      <c r="J76" s="27"/>
      <c r="K76" s="27"/>
    </row>
    <row r="77" spans="1:11" ht="10.95" customHeight="1" x14ac:dyDescent="0.3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</row>
    <row r="78" spans="1:11" ht="27.6" x14ac:dyDescent="0.3">
      <c r="A78" s="26"/>
      <c r="B78" s="34" t="s">
        <v>130</v>
      </c>
      <c r="C78" s="166" t="s">
        <v>0</v>
      </c>
      <c r="D78" s="166"/>
      <c r="E78" s="166"/>
      <c r="F78" s="34" t="s">
        <v>131</v>
      </c>
      <c r="G78" s="34" t="s">
        <v>132</v>
      </c>
      <c r="H78" s="34" t="s">
        <v>133</v>
      </c>
      <c r="I78" s="34" t="s">
        <v>128</v>
      </c>
      <c r="J78" s="34" t="s">
        <v>134</v>
      </c>
      <c r="K78" s="27"/>
    </row>
    <row r="79" spans="1:11" ht="18" customHeight="1" x14ac:dyDescent="0.3">
      <c r="A79" s="26"/>
      <c r="B79" s="38">
        <v>1240</v>
      </c>
      <c r="C79" s="169" t="s">
        <v>211</v>
      </c>
      <c r="D79" s="169"/>
      <c r="E79" s="169"/>
      <c r="F79" s="73"/>
      <c r="G79" s="48"/>
      <c r="H79" s="74"/>
      <c r="I79" s="40">
        <v>1320</v>
      </c>
      <c r="J79" s="15"/>
      <c r="K79" s="27"/>
    </row>
    <row r="80" spans="1:11" ht="10.95" customHeight="1" x14ac:dyDescent="0.3">
      <c r="A80" s="26"/>
      <c r="B80" s="27"/>
      <c r="C80" s="27"/>
      <c r="D80" s="27"/>
      <c r="E80" s="27"/>
      <c r="F80" s="27"/>
      <c r="G80" s="27"/>
      <c r="H80" s="27"/>
      <c r="I80" s="27"/>
      <c r="J80" s="27"/>
      <c r="K80" s="27"/>
    </row>
    <row r="82" spans="1:13" ht="15" x14ac:dyDescent="0.3">
      <c r="A82" s="11" t="s">
        <v>6</v>
      </c>
      <c r="B82" s="23" t="s">
        <v>212</v>
      </c>
    </row>
    <row r="83" spans="1:13" x14ac:dyDescent="0.3">
      <c r="B83" s="160" t="s">
        <v>194</v>
      </c>
      <c r="C83" s="161"/>
      <c r="D83" s="161"/>
      <c r="E83" s="161"/>
      <c r="F83" s="161"/>
      <c r="G83" s="161"/>
      <c r="H83" s="161"/>
      <c r="I83" s="161"/>
      <c r="J83" s="161"/>
      <c r="K83" s="41" t="s">
        <v>113</v>
      </c>
    </row>
    <row r="84" spans="1:13" ht="27.6" x14ac:dyDescent="0.3">
      <c r="B84" s="42" t="s">
        <v>110</v>
      </c>
      <c r="C84" s="42" t="s">
        <v>120</v>
      </c>
      <c r="D84" s="43" t="s">
        <v>136</v>
      </c>
      <c r="E84" s="42" t="s">
        <v>112</v>
      </c>
      <c r="F84" s="42" t="s">
        <v>137</v>
      </c>
      <c r="G84" s="162" t="s">
        <v>0</v>
      </c>
      <c r="H84" s="163"/>
      <c r="I84" s="164"/>
      <c r="J84" s="43" t="s">
        <v>1</v>
      </c>
      <c r="K84" s="42" t="s">
        <v>2</v>
      </c>
    </row>
    <row r="85" spans="1:13" ht="18" customHeight="1" x14ac:dyDescent="0.3">
      <c r="B85" s="55">
        <v>44652</v>
      </c>
      <c r="C85" s="56">
        <v>50</v>
      </c>
      <c r="D85" s="57" t="s">
        <v>155</v>
      </c>
      <c r="E85" s="56">
        <v>1240</v>
      </c>
      <c r="F85" s="57"/>
      <c r="G85" s="169" t="s">
        <v>211</v>
      </c>
      <c r="H85" s="169"/>
      <c r="I85" s="169"/>
      <c r="J85" s="58">
        <v>1320</v>
      </c>
      <c r="K85" s="59"/>
    </row>
    <row r="86" spans="1:13" ht="18" customHeight="1" x14ac:dyDescent="0.3">
      <c r="B86" s="55">
        <v>44652</v>
      </c>
      <c r="C86" s="56">
        <v>50</v>
      </c>
      <c r="D86" s="57" t="s">
        <v>155</v>
      </c>
      <c r="E86" s="56">
        <v>1400</v>
      </c>
      <c r="F86" s="57">
        <v>14050</v>
      </c>
      <c r="G86" s="157" t="s">
        <v>213</v>
      </c>
      <c r="H86" s="158"/>
      <c r="I86" s="159"/>
      <c r="J86" s="58"/>
      <c r="K86" s="59">
        <v>1320</v>
      </c>
    </row>
    <row r="87" spans="1:13" ht="13.95" customHeight="1" x14ac:dyDescent="0.3">
      <c r="B87" s="77"/>
      <c r="C87" s="78"/>
      <c r="D87" s="78"/>
      <c r="E87" s="78"/>
      <c r="F87" s="78"/>
      <c r="G87" s="79"/>
      <c r="H87" s="79"/>
      <c r="I87" s="79"/>
      <c r="J87" s="80"/>
      <c r="K87" s="80"/>
    </row>
    <row r="88" spans="1:13" ht="18" customHeight="1" x14ac:dyDescent="0.3">
      <c r="A88" s="11" t="s">
        <v>4</v>
      </c>
      <c r="B88" s="18" t="s">
        <v>157</v>
      </c>
    </row>
    <row r="89" spans="1:13" ht="10.95" customHeight="1" x14ac:dyDescent="0.3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 spans="1:13" ht="18" customHeight="1" x14ac:dyDescent="0.3">
      <c r="A90" s="26"/>
      <c r="B90" s="28" t="s">
        <v>148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</row>
    <row r="91" spans="1:13" ht="10.95" customHeight="1" x14ac:dyDescent="0.3">
      <c r="A91" s="26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1:13" ht="18" customHeight="1" x14ac:dyDescent="0.3">
      <c r="A92" s="26"/>
      <c r="B92" s="29" t="s">
        <v>120</v>
      </c>
      <c r="C92" s="81">
        <v>20</v>
      </c>
      <c r="D92" s="27"/>
      <c r="E92" s="29" t="s">
        <v>121</v>
      </c>
      <c r="F92" s="31" t="s">
        <v>154</v>
      </c>
      <c r="G92" s="27"/>
      <c r="H92" s="165" t="s">
        <v>122</v>
      </c>
      <c r="I92" s="165"/>
      <c r="J92" s="32" t="s">
        <v>158</v>
      </c>
      <c r="K92" s="27"/>
      <c r="L92" s="27"/>
      <c r="M92" s="27"/>
    </row>
    <row r="93" spans="1:13" ht="18" customHeight="1" x14ac:dyDescent="0.3">
      <c r="A93" s="26"/>
      <c r="B93" s="29" t="s">
        <v>111</v>
      </c>
      <c r="C93" s="82">
        <v>4612.8900000000003</v>
      </c>
      <c r="D93" s="27"/>
      <c r="E93" s="29" t="s">
        <v>146</v>
      </c>
      <c r="F93" s="83">
        <f>C93+J98</f>
        <v>3292.8900000000003</v>
      </c>
      <c r="G93" s="27"/>
      <c r="H93" s="27"/>
      <c r="I93" s="27"/>
      <c r="J93" s="27"/>
      <c r="K93" s="27"/>
      <c r="L93" s="27"/>
      <c r="M93" s="27"/>
    </row>
    <row r="94" spans="1:13" ht="10.95" customHeight="1" x14ac:dyDescent="0.3">
      <c r="A94" s="26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</row>
    <row r="95" spans="1:13" ht="18" customHeight="1" x14ac:dyDescent="0.3">
      <c r="A95" s="26"/>
      <c r="B95" s="28" t="s">
        <v>129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</row>
    <row r="96" spans="1:13" ht="10.95" customHeight="1" x14ac:dyDescent="0.3">
      <c r="A96" s="26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</row>
    <row r="97" spans="1:13" ht="28.2" customHeight="1" x14ac:dyDescent="0.3">
      <c r="A97" s="26"/>
      <c r="B97" s="84" t="s">
        <v>110</v>
      </c>
      <c r="C97" s="33" t="s">
        <v>143</v>
      </c>
      <c r="D97" s="34" t="s">
        <v>145</v>
      </c>
      <c r="E97" s="166" t="s">
        <v>0</v>
      </c>
      <c r="F97" s="166"/>
      <c r="G97" s="35" t="s">
        <v>131</v>
      </c>
      <c r="H97" s="84" t="s">
        <v>132</v>
      </c>
      <c r="I97" s="33" t="s">
        <v>133</v>
      </c>
      <c r="J97" s="84" t="s">
        <v>128</v>
      </c>
      <c r="K97" s="84" t="s">
        <v>134</v>
      </c>
      <c r="L97" s="36" t="s">
        <v>147</v>
      </c>
      <c r="M97" s="27"/>
    </row>
    <row r="98" spans="1:13" ht="18" customHeight="1" x14ac:dyDescent="0.3">
      <c r="A98" s="26"/>
      <c r="B98" s="85">
        <v>44656</v>
      </c>
      <c r="C98" s="86">
        <v>1400</v>
      </c>
      <c r="D98" s="17">
        <v>14050</v>
      </c>
      <c r="E98" s="167" t="s">
        <v>156</v>
      </c>
      <c r="F98" s="167"/>
      <c r="G98" s="87"/>
      <c r="H98" s="88"/>
      <c r="I98" s="89"/>
      <c r="J98" s="90">
        <v>-1320</v>
      </c>
      <c r="K98" s="91"/>
      <c r="L98" s="17" t="s">
        <v>155</v>
      </c>
      <c r="M98" s="26"/>
    </row>
    <row r="99" spans="1:13" ht="10.95" customHeight="1" x14ac:dyDescent="0.3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 spans="1:13" ht="13.95" customHeight="1" x14ac:dyDescent="0.3">
      <c r="B100" s="13"/>
    </row>
    <row r="101" spans="1:13" ht="18" customHeight="1" x14ac:dyDescent="0.3">
      <c r="A101" s="11" t="s">
        <v>5</v>
      </c>
      <c r="B101" s="23" t="s">
        <v>117</v>
      </c>
    </row>
    <row r="102" spans="1:13" ht="15" customHeight="1" x14ac:dyDescent="0.3">
      <c r="B102" s="160" t="s">
        <v>194</v>
      </c>
      <c r="C102" s="161"/>
      <c r="D102" s="161"/>
      <c r="E102" s="161"/>
      <c r="F102" s="161"/>
      <c r="G102" s="161"/>
      <c r="H102" s="161"/>
      <c r="I102" s="161"/>
      <c r="J102" s="161"/>
      <c r="K102" s="41" t="s">
        <v>113</v>
      </c>
    </row>
    <row r="103" spans="1:13" ht="28.8" customHeight="1" x14ac:dyDescent="0.3">
      <c r="B103" s="42" t="s">
        <v>110</v>
      </c>
      <c r="C103" s="42" t="s">
        <v>120</v>
      </c>
      <c r="D103" s="43" t="s">
        <v>136</v>
      </c>
      <c r="E103" s="42" t="s">
        <v>112</v>
      </c>
      <c r="F103" s="42" t="s">
        <v>137</v>
      </c>
      <c r="G103" s="162" t="s">
        <v>0</v>
      </c>
      <c r="H103" s="163"/>
      <c r="I103" s="164"/>
      <c r="J103" s="43" t="s">
        <v>1</v>
      </c>
      <c r="K103" s="42" t="s">
        <v>2</v>
      </c>
    </row>
    <row r="104" spans="1:13" ht="18" customHeight="1" x14ac:dyDescent="0.3">
      <c r="B104" s="55">
        <v>44656</v>
      </c>
      <c r="C104" s="56">
        <v>20</v>
      </c>
      <c r="D104" s="57" t="s">
        <v>158</v>
      </c>
      <c r="E104" s="56">
        <v>1400</v>
      </c>
      <c r="F104" s="57">
        <v>14050</v>
      </c>
      <c r="G104" s="145" t="s">
        <v>156</v>
      </c>
      <c r="H104" s="145"/>
      <c r="I104" s="145"/>
      <c r="J104" s="92">
        <v>1320</v>
      </c>
      <c r="K104" s="93"/>
    </row>
    <row r="105" spans="1:13" ht="18" customHeight="1" x14ac:dyDescent="0.3">
      <c r="B105" s="55">
        <v>44656</v>
      </c>
      <c r="C105" s="56">
        <v>20</v>
      </c>
      <c r="D105" s="57" t="s">
        <v>158</v>
      </c>
      <c r="E105" s="56">
        <v>1055</v>
      </c>
      <c r="F105" s="57"/>
      <c r="G105" s="157" t="s">
        <v>214</v>
      </c>
      <c r="H105" s="158"/>
      <c r="I105" s="159"/>
      <c r="J105" s="92"/>
      <c r="K105" s="93">
        <v>1320</v>
      </c>
    </row>
    <row r="106" spans="1:13" ht="13.95" customHeight="1" x14ac:dyDescent="0.3">
      <c r="B106" s="77"/>
      <c r="C106" s="78"/>
      <c r="D106" s="78"/>
      <c r="E106" s="78"/>
      <c r="F106" s="78"/>
      <c r="G106" s="79"/>
      <c r="H106" s="79"/>
      <c r="I106" s="79"/>
      <c r="J106" s="80"/>
      <c r="K106" s="80"/>
    </row>
    <row r="107" spans="1:13" ht="15" x14ac:dyDescent="0.3">
      <c r="A107" s="11" t="s">
        <v>178</v>
      </c>
      <c r="B107" s="23" t="s">
        <v>215</v>
      </c>
    </row>
    <row r="108" spans="1:13" x14ac:dyDescent="0.3">
      <c r="B108" s="160" t="s">
        <v>194</v>
      </c>
      <c r="C108" s="161"/>
      <c r="D108" s="161"/>
      <c r="E108" s="161"/>
      <c r="F108" s="161"/>
      <c r="G108" s="161"/>
      <c r="H108" s="161"/>
      <c r="I108" s="161"/>
      <c r="J108" s="161"/>
      <c r="K108" s="41" t="s">
        <v>113</v>
      </c>
    </row>
    <row r="109" spans="1:13" ht="27.6" x14ac:dyDescent="0.3">
      <c r="B109" s="42" t="s">
        <v>110</v>
      </c>
      <c r="C109" s="42" t="s">
        <v>120</v>
      </c>
      <c r="D109" s="43" t="s">
        <v>136</v>
      </c>
      <c r="E109" s="42" t="s">
        <v>112</v>
      </c>
      <c r="F109" s="42" t="s">
        <v>137</v>
      </c>
      <c r="G109" s="162" t="s">
        <v>0</v>
      </c>
      <c r="H109" s="163"/>
      <c r="I109" s="164"/>
      <c r="J109" s="43" t="s">
        <v>1</v>
      </c>
      <c r="K109" s="42" t="s">
        <v>2</v>
      </c>
    </row>
    <row r="110" spans="1:13" ht="18" customHeight="1" x14ac:dyDescent="0.3">
      <c r="B110" s="37">
        <v>44681</v>
      </c>
      <c r="C110" s="38">
        <v>90</v>
      </c>
      <c r="D110" s="38" t="s">
        <v>216</v>
      </c>
      <c r="E110" s="38">
        <v>4400</v>
      </c>
      <c r="F110" s="46"/>
      <c r="G110" s="145" t="s">
        <v>217</v>
      </c>
      <c r="H110" s="145"/>
      <c r="I110" s="145"/>
      <c r="J110" s="39">
        <v>110</v>
      </c>
      <c r="K110" s="15"/>
    </row>
    <row r="111" spans="1:13" ht="18" customHeight="1" x14ac:dyDescent="0.3">
      <c r="B111" s="37">
        <v>44681</v>
      </c>
      <c r="C111" s="38">
        <v>90</v>
      </c>
      <c r="D111" s="38" t="s">
        <v>216</v>
      </c>
      <c r="E111" s="38">
        <v>1240</v>
      </c>
      <c r="F111" s="46"/>
      <c r="G111" s="157" t="s">
        <v>218</v>
      </c>
      <c r="H111" s="158"/>
      <c r="I111" s="159"/>
      <c r="J111" s="39"/>
      <c r="K111" s="40">
        <v>110</v>
      </c>
    </row>
    <row r="113" spans="1:10" x14ac:dyDescent="0.3">
      <c r="A113" s="11" t="s">
        <v>206</v>
      </c>
      <c r="B113" s="12" t="s">
        <v>219</v>
      </c>
    </row>
    <row r="114" spans="1:10" ht="15" customHeight="1" x14ac:dyDescent="0.3">
      <c r="B114" s="152" t="s">
        <v>220</v>
      </c>
      <c r="C114" s="153"/>
      <c r="D114" s="153"/>
      <c r="E114" s="153"/>
      <c r="F114" s="153"/>
      <c r="G114" s="153"/>
      <c r="H114" s="153"/>
      <c r="I114" s="153"/>
      <c r="J114" s="64" t="s">
        <v>113</v>
      </c>
    </row>
    <row r="115" spans="1:10" ht="27.6" x14ac:dyDescent="0.3">
      <c r="B115" s="65" t="s">
        <v>110</v>
      </c>
      <c r="C115" s="65" t="s">
        <v>120</v>
      </c>
      <c r="D115" s="65" t="s">
        <v>136</v>
      </c>
      <c r="E115" s="156" t="s">
        <v>0</v>
      </c>
      <c r="F115" s="156"/>
      <c r="G115" s="156"/>
      <c r="H115" s="156"/>
      <c r="I115" s="65" t="s">
        <v>1</v>
      </c>
      <c r="J115" s="65" t="s">
        <v>2</v>
      </c>
    </row>
    <row r="116" spans="1:10" ht="18" customHeight="1" x14ac:dyDescent="0.3">
      <c r="B116" s="66">
        <v>44681</v>
      </c>
      <c r="C116" s="67">
        <v>90</v>
      </c>
      <c r="D116" s="67" t="s">
        <v>216</v>
      </c>
      <c r="E116" s="145" t="s">
        <v>217</v>
      </c>
      <c r="F116" s="145"/>
      <c r="G116" s="145"/>
      <c r="H116" s="145"/>
      <c r="I116" s="68">
        <v>110</v>
      </c>
      <c r="J116" s="68"/>
    </row>
    <row r="117" spans="1:10" ht="18" customHeight="1" x14ac:dyDescent="0.3">
      <c r="B117" s="66">
        <v>44712</v>
      </c>
      <c r="C117" s="67">
        <v>90</v>
      </c>
      <c r="D117" s="67" t="s">
        <v>159</v>
      </c>
      <c r="E117" s="145" t="s">
        <v>217</v>
      </c>
      <c r="F117" s="145"/>
      <c r="G117" s="145"/>
      <c r="H117" s="145"/>
      <c r="I117" s="68">
        <v>110</v>
      </c>
      <c r="J117" s="68"/>
    </row>
    <row r="118" spans="1:10" ht="18" customHeight="1" x14ac:dyDescent="0.3">
      <c r="B118" s="66">
        <v>44742</v>
      </c>
      <c r="C118" s="67">
        <v>90</v>
      </c>
      <c r="D118" s="67" t="s">
        <v>159</v>
      </c>
      <c r="E118" s="145" t="s">
        <v>217</v>
      </c>
      <c r="F118" s="145"/>
      <c r="G118" s="145"/>
      <c r="H118" s="145"/>
      <c r="I118" s="68">
        <v>110</v>
      </c>
      <c r="J118" s="68"/>
    </row>
    <row r="119" spans="1:10" ht="18" customHeight="1" x14ac:dyDescent="0.3">
      <c r="B119" s="66">
        <v>44773</v>
      </c>
      <c r="C119" s="67">
        <v>90</v>
      </c>
      <c r="D119" s="67" t="s">
        <v>159</v>
      </c>
      <c r="E119" s="145" t="s">
        <v>217</v>
      </c>
      <c r="F119" s="145"/>
      <c r="G119" s="145"/>
      <c r="H119" s="145"/>
      <c r="I119" s="68">
        <v>110</v>
      </c>
      <c r="J119" s="68"/>
    </row>
    <row r="120" spans="1:10" ht="18" customHeight="1" x14ac:dyDescent="0.3">
      <c r="B120" s="66">
        <v>44804</v>
      </c>
      <c r="C120" s="67">
        <v>90</v>
      </c>
      <c r="D120" s="67" t="s">
        <v>159</v>
      </c>
      <c r="E120" s="145" t="s">
        <v>217</v>
      </c>
      <c r="F120" s="145"/>
      <c r="G120" s="145"/>
      <c r="H120" s="145"/>
      <c r="I120" s="68">
        <v>110</v>
      </c>
      <c r="J120" s="68"/>
    </row>
    <row r="121" spans="1:10" ht="18" customHeight="1" x14ac:dyDescent="0.3">
      <c r="B121" s="66">
        <v>44834</v>
      </c>
      <c r="C121" s="67">
        <v>90</v>
      </c>
      <c r="D121" s="67" t="s">
        <v>159</v>
      </c>
      <c r="E121" s="145" t="s">
        <v>217</v>
      </c>
      <c r="F121" s="145"/>
      <c r="G121" s="145"/>
      <c r="H121" s="145"/>
      <c r="I121" s="68">
        <v>110</v>
      </c>
      <c r="J121" s="68"/>
    </row>
    <row r="122" spans="1:10" ht="18" customHeight="1" x14ac:dyDescent="0.3">
      <c r="B122" s="19">
        <v>44865</v>
      </c>
      <c r="C122" s="67">
        <v>90</v>
      </c>
      <c r="D122" s="67" t="s">
        <v>159</v>
      </c>
      <c r="E122" s="145" t="s">
        <v>217</v>
      </c>
      <c r="F122" s="145"/>
      <c r="G122" s="145"/>
      <c r="H122" s="145"/>
      <c r="I122" s="68">
        <v>110</v>
      </c>
      <c r="J122" s="15"/>
    </row>
    <row r="123" spans="1:10" ht="18" customHeight="1" x14ac:dyDescent="0.3">
      <c r="B123" s="19">
        <v>44895</v>
      </c>
      <c r="C123" s="67">
        <v>90</v>
      </c>
      <c r="D123" s="67" t="s">
        <v>159</v>
      </c>
      <c r="E123" s="145" t="s">
        <v>217</v>
      </c>
      <c r="F123" s="145"/>
      <c r="G123" s="145"/>
      <c r="H123" s="145"/>
      <c r="I123" s="68">
        <v>110</v>
      </c>
      <c r="J123" s="15"/>
    </row>
    <row r="124" spans="1:10" ht="18" customHeight="1" x14ac:dyDescent="0.3">
      <c r="B124" s="19">
        <v>44926</v>
      </c>
      <c r="C124" s="67">
        <v>90</v>
      </c>
      <c r="D124" s="67" t="s">
        <v>159</v>
      </c>
      <c r="E124" s="145" t="s">
        <v>217</v>
      </c>
      <c r="F124" s="145"/>
      <c r="G124" s="145"/>
      <c r="H124" s="145"/>
      <c r="I124" s="68">
        <v>110</v>
      </c>
      <c r="J124" s="15"/>
    </row>
    <row r="125" spans="1:10" ht="18" customHeight="1" x14ac:dyDescent="0.3">
      <c r="B125" s="19">
        <v>44926</v>
      </c>
      <c r="C125" s="15"/>
      <c r="D125" s="15"/>
      <c r="E125" s="146" t="s">
        <v>204</v>
      </c>
      <c r="F125" s="147"/>
      <c r="G125" s="147"/>
      <c r="H125" s="148"/>
      <c r="I125" s="15"/>
      <c r="J125" s="54">
        <f>SUM(I116:I124)</f>
        <v>990</v>
      </c>
    </row>
    <row r="126" spans="1:10" s="25" customFormat="1" ht="18" customHeight="1" x14ac:dyDescent="0.3">
      <c r="A126" s="69"/>
      <c r="B126" s="21"/>
      <c r="C126" s="94"/>
      <c r="D126" s="94"/>
      <c r="E126" s="149" t="s">
        <v>205</v>
      </c>
      <c r="F126" s="150"/>
      <c r="G126" s="150"/>
      <c r="H126" s="151"/>
      <c r="I126" s="95">
        <f>SUM(I116:I125)</f>
        <v>990</v>
      </c>
      <c r="J126" s="95">
        <f>SUM(J125)</f>
        <v>990</v>
      </c>
    </row>
    <row r="128" spans="1:10" x14ac:dyDescent="0.3">
      <c r="A128" s="11" t="s">
        <v>221</v>
      </c>
      <c r="B128" s="12" t="s">
        <v>222</v>
      </c>
    </row>
    <row r="129" spans="1:10" ht="18" customHeight="1" x14ac:dyDescent="0.3">
      <c r="B129" s="12" t="s">
        <v>223</v>
      </c>
    </row>
    <row r="130" spans="1:10" ht="18" customHeight="1" x14ac:dyDescent="0.3">
      <c r="B130" s="12" t="s">
        <v>224</v>
      </c>
    </row>
    <row r="132" spans="1:10" x14ac:dyDescent="0.3">
      <c r="A132" s="11" t="s">
        <v>225</v>
      </c>
      <c r="B132" s="18" t="s">
        <v>226</v>
      </c>
      <c r="D132" s="11"/>
      <c r="G132" s="96"/>
      <c r="H132" s="96"/>
      <c r="I132" s="96"/>
      <c r="J132" s="96"/>
    </row>
    <row r="133" spans="1:10" x14ac:dyDescent="0.3">
      <c r="B133" s="18" t="s">
        <v>227</v>
      </c>
      <c r="D133" s="11"/>
      <c r="G133" s="96"/>
      <c r="H133" s="96"/>
      <c r="I133" s="96"/>
      <c r="J133" s="96"/>
    </row>
    <row r="134" spans="1:10" ht="13.8" customHeight="1" x14ac:dyDescent="0.3">
      <c r="B134" s="152" t="s">
        <v>228</v>
      </c>
      <c r="C134" s="153"/>
      <c r="D134" s="153"/>
      <c r="E134" s="153"/>
      <c r="F134" s="153"/>
      <c r="G134" s="153"/>
      <c r="H134" s="153"/>
      <c r="I134" s="154"/>
      <c r="J134" s="97" t="s">
        <v>113</v>
      </c>
    </row>
    <row r="135" spans="1:10" ht="27.6" x14ac:dyDescent="0.3">
      <c r="B135" s="98" t="s">
        <v>110</v>
      </c>
      <c r="C135" s="98" t="s">
        <v>120</v>
      </c>
      <c r="D135" s="98" t="s">
        <v>136</v>
      </c>
      <c r="E135" s="155" t="s">
        <v>0</v>
      </c>
      <c r="F135" s="155"/>
      <c r="G135" s="155"/>
      <c r="H135" s="155"/>
      <c r="I135" s="98" t="s">
        <v>1</v>
      </c>
      <c r="J135" s="98" t="s">
        <v>2</v>
      </c>
    </row>
    <row r="136" spans="1:10" ht="18" customHeight="1" x14ac:dyDescent="0.3">
      <c r="B136" s="66">
        <v>44652</v>
      </c>
      <c r="C136" s="67">
        <v>50</v>
      </c>
      <c r="D136" s="67">
        <v>2022032</v>
      </c>
      <c r="E136" s="145" t="s">
        <v>211</v>
      </c>
      <c r="F136" s="145"/>
      <c r="G136" s="145"/>
      <c r="H136" s="145"/>
      <c r="I136" s="68">
        <v>1320</v>
      </c>
      <c r="J136" s="68"/>
    </row>
    <row r="137" spans="1:10" ht="18" customHeight="1" x14ac:dyDescent="0.3">
      <c r="B137" s="66">
        <v>44681</v>
      </c>
      <c r="C137" s="67">
        <v>90</v>
      </c>
      <c r="D137" s="67">
        <v>2022014</v>
      </c>
      <c r="E137" s="145" t="s">
        <v>217</v>
      </c>
      <c r="F137" s="145"/>
      <c r="G137" s="145"/>
      <c r="H137" s="145"/>
      <c r="I137" s="68"/>
      <c r="J137" s="68">
        <v>110</v>
      </c>
    </row>
    <row r="138" spans="1:10" ht="18" customHeight="1" x14ac:dyDescent="0.3">
      <c r="B138" s="66">
        <v>44712</v>
      </c>
      <c r="C138" s="67">
        <v>90</v>
      </c>
      <c r="D138" s="67" t="s">
        <v>159</v>
      </c>
      <c r="E138" s="145" t="s">
        <v>217</v>
      </c>
      <c r="F138" s="145"/>
      <c r="G138" s="145"/>
      <c r="H138" s="145"/>
      <c r="I138" s="68"/>
      <c r="J138" s="68">
        <v>110</v>
      </c>
    </row>
    <row r="139" spans="1:10" ht="18" customHeight="1" x14ac:dyDescent="0.3">
      <c r="B139" s="66">
        <v>44742</v>
      </c>
      <c r="C139" s="67">
        <v>90</v>
      </c>
      <c r="D139" s="67" t="s">
        <v>159</v>
      </c>
      <c r="E139" s="145" t="s">
        <v>217</v>
      </c>
      <c r="F139" s="145"/>
      <c r="G139" s="145"/>
      <c r="H139" s="145"/>
      <c r="I139" s="68"/>
      <c r="J139" s="68">
        <v>110</v>
      </c>
    </row>
    <row r="140" spans="1:10" ht="18" customHeight="1" x14ac:dyDescent="0.3">
      <c r="B140" s="66">
        <v>44773</v>
      </c>
      <c r="C140" s="67">
        <v>90</v>
      </c>
      <c r="D140" s="67" t="s">
        <v>159</v>
      </c>
      <c r="E140" s="145" t="s">
        <v>217</v>
      </c>
      <c r="F140" s="145"/>
      <c r="G140" s="145"/>
      <c r="H140" s="145"/>
      <c r="I140" s="68"/>
      <c r="J140" s="68">
        <v>110</v>
      </c>
    </row>
    <row r="141" spans="1:10" ht="18" customHeight="1" x14ac:dyDescent="0.3">
      <c r="B141" s="66">
        <v>44804</v>
      </c>
      <c r="C141" s="67">
        <v>90</v>
      </c>
      <c r="D141" s="67" t="s">
        <v>159</v>
      </c>
      <c r="E141" s="145" t="s">
        <v>217</v>
      </c>
      <c r="F141" s="145"/>
      <c r="G141" s="145"/>
      <c r="H141" s="145"/>
      <c r="I141" s="68"/>
      <c r="J141" s="68">
        <v>110</v>
      </c>
    </row>
    <row r="142" spans="1:10" ht="18" customHeight="1" x14ac:dyDescent="0.3">
      <c r="B142" s="66">
        <v>44834</v>
      </c>
      <c r="C142" s="67">
        <v>90</v>
      </c>
      <c r="D142" s="67" t="s">
        <v>159</v>
      </c>
      <c r="E142" s="145" t="s">
        <v>217</v>
      </c>
      <c r="F142" s="145"/>
      <c r="G142" s="145"/>
      <c r="H142" s="145"/>
      <c r="I142" s="15"/>
      <c r="J142" s="68">
        <v>110</v>
      </c>
    </row>
    <row r="143" spans="1:10" ht="18" customHeight="1" x14ac:dyDescent="0.3">
      <c r="B143" s="19">
        <v>44865</v>
      </c>
      <c r="C143" s="67">
        <v>90</v>
      </c>
      <c r="D143" s="67" t="s">
        <v>159</v>
      </c>
      <c r="E143" s="145" t="s">
        <v>217</v>
      </c>
      <c r="F143" s="145"/>
      <c r="G143" s="145"/>
      <c r="H143" s="145"/>
      <c r="I143" s="15"/>
      <c r="J143" s="68">
        <v>110</v>
      </c>
    </row>
    <row r="144" spans="1:10" ht="18" customHeight="1" x14ac:dyDescent="0.3">
      <c r="B144" s="19">
        <v>44895</v>
      </c>
      <c r="C144" s="67">
        <v>90</v>
      </c>
      <c r="D144" s="67" t="s">
        <v>159</v>
      </c>
      <c r="E144" s="145" t="s">
        <v>217</v>
      </c>
      <c r="F144" s="145"/>
      <c r="G144" s="145"/>
      <c r="H144" s="145"/>
      <c r="I144" s="15"/>
      <c r="J144" s="68">
        <v>110</v>
      </c>
    </row>
    <row r="145" spans="1:10" ht="18" customHeight="1" x14ac:dyDescent="0.3">
      <c r="B145" s="19">
        <v>44926</v>
      </c>
      <c r="C145" s="67">
        <v>90</v>
      </c>
      <c r="D145" s="67" t="s">
        <v>159</v>
      </c>
      <c r="E145" s="145" t="s">
        <v>217</v>
      </c>
      <c r="F145" s="145"/>
      <c r="G145" s="145"/>
      <c r="H145" s="145"/>
      <c r="I145" s="15"/>
      <c r="J145" s="68">
        <v>110</v>
      </c>
    </row>
    <row r="146" spans="1:10" ht="18" customHeight="1" x14ac:dyDescent="0.3">
      <c r="B146" s="19">
        <v>44926</v>
      </c>
      <c r="C146" s="15"/>
      <c r="D146" s="15"/>
      <c r="E146" s="146" t="s">
        <v>150</v>
      </c>
      <c r="F146" s="147"/>
      <c r="G146" s="147"/>
      <c r="H146" s="148"/>
      <c r="I146" s="15"/>
      <c r="J146" s="54">
        <f>I136-990</f>
        <v>330</v>
      </c>
    </row>
    <row r="147" spans="1:10" s="25" customFormat="1" ht="18" customHeight="1" x14ac:dyDescent="0.3">
      <c r="A147" s="69"/>
      <c r="B147" s="94"/>
      <c r="C147" s="94"/>
      <c r="D147" s="94"/>
      <c r="E147" s="149" t="s">
        <v>109</v>
      </c>
      <c r="F147" s="150"/>
      <c r="G147" s="150"/>
      <c r="H147" s="151"/>
      <c r="I147" s="99">
        <v>1320</v>
      </c>
      <c r="J147" s="99">
        <f>SUM(J137:J146)</f>
        <v>1320</v>
      </c>
    </row>
    <row r="148" spans="1:10" x14ac:dyDescent="0.3">
      <c r="D148" s="11"/>
      <c r="G148" s="96"/>
      <c r="H148" s="96"/>
      <c r="I148" s="96"/>
      <c r="J148" s="96"/>
    </row>
    <row r="149" spans="1:10" x14ac:dyDescent="0.3">
      <c r="A149" s="11" t="s">
        <v>229</v>
      </c>
      <c r="B149" s="12" t="s">
        <v>230</v>
      </c>
      <c r="D149" s="11"/>
      <c r="G149" s="96"/>
      <c r="H149" s="96"/>
      <c r="I149" s="96"/>
      <c r="J149" s="96"/>
    </row>
    <row r="150" spans="1:10" x14ac:dyDescent="0.3">
      <c r="B150" s="12" t="s">
        <v>231</v>
      </c>
      <c r="D150" s="11"/>
      <c r="G150" s="96"/>
      <c r="H150" s="96"/>
      <c r="I150" s="96"/>
      <c r="J150" s="96"/>
    </row>
    <row r="151" spans="1:10" x14ac:dyDescent="0.3">
      <c r="D151" s="11"/>
      <c r="G151" s="96"/>
      <c r="H151" s="96"/>
      <c r="I151" s="96"/>
      <c r="J151" s="96"/>
    </row>
    <row r="152" spans="1:10" x14ac:dyDescent="0.3">
      <c r="D152" s="11"/>
      <c r="G152" s="96"/>
      <c r="H152" s="96"/>
      <c r="I152" s="96"/>
      <c r="J152" s="96"/>
    </row>
  </sheetData>
  <mergeCells count="81">
    <mergeCell ref="H31:I31"/>
    <mergeCell ref="H8:I8"/>
    <mergeCell ref="E12:H12"/>
    <mergeCell ref="E13:H13"/>
    <mergeCell ref="E14:H14"/>
    <mergeCell ref="B18:J18"/>
    <mergeCell ref="G19:I19"/>
    <mergeCell ref="G20:I20"/>
    <mergeCell ref="G21:I21"/>
    <mergeCell ref="D27:E27"/>
    <mergeCell ref="H29:I29"/>
    <mergeCell ref="H30:I30"/>
    <mergeCell ref="E51:H51"/>
    <mergeCell ref="C35:E35"/>
    <mergeCell ref="C36:E36"/>
    <mergeCell ref="B40:J40"/>
    <mergeCell ref="G41:I41"/>
    <mergeCell ref="G42:I42"/>
    <mergeCell ref="G43:I43"/>
    <mergeCell ref="G44:I44"/>
    <mergeCell ref="B47:I47"/>
    <mergeCell ref="E48:H48"/>
    <mergeCell ref="E49:H49"/>
    <mergeCell ref="E50:H50"/>
    <mergeCell ref="H73:I73"/>
    <mergeCell ref="E52:H52"/>
    <mergeCell ref="E53:H53"/>
    <mergeCell ref="B56:I56"/>
    <mergeCell ref="E57:H57"/>
    <mergeCell ref="E58:H58"/>
    <mergeCell ref="E59:H59"/>
    <mergeCell ref="E60:H60"/>
    <mergeCell ref="E61:H61"/>
    <mergeCell ref="E62:H62"/>
    <mergeCell ref="D70:E70"/>
    <mergeCell ref="H72:I72"/>
    <mergeCell ref="G103:I103"/>
    <mergeCell ref="H74:I74"/>
    <mergeCell ref="C78:E78"/>
    <mergeCell ref="C79:E79"/>
    <mergeCell ref="B83:J83"/>
    <mergeCell ref="G84:I84"/>
    <mergeCell ref="G85:I85"/>
    <mergeCell ref="G86:I86"/>
    <mergeCell ref="H92:I92"/>
    <mergeCell ref="E97:F97"/>
    <mergeCell ref="E98:F98"/>
    <mergeCell ref="B102:J102"/>
    <mergeCell ref="E119:H119"/>
    <mergeCell ref="G104:I104"/>
    <mergeCell ref="G105:I105"/>
    <mergeCell ref="B108:J108"/>
    <mergeCell ref="G109:I109"/>
    <mergeCell ref="G110:I110"/>
    <mergeCell ref="G111:I111"/>
    <mergeCell ref="B114:I114"/>
    <mergeCell ref="E115:H115"/>
    <mergeCell ref="E116:H116"/>
    <mergeCell ref="E117:H117"/>
    <mergeCell ref="E118:H118"/>
    <mergeCell ref="E138:H138"/>
    <mergeCell ref="E120:H120"/>
    <mergeCell ref="E121:H121"/>
    <mergeCell ref="E122:H122"/>
    <mergeCell ref="E123:H123"/>
    <mergeCell ref="E124:H124"/>
    <mergeCell ref="E125:H125"/>
    <mergeCell ref="E126:H126"/>
    <mergeCell ref="B134:I134"/>
    <mergeCell ref="E135:H135"/>
    <mergeCell ref="E136:H136"/>
    <mergeCell ref="E137:H137"/>
    <mergeCell ref="E145:H145"/>
    <mergeCell ref="E146:H146"/>
    <mergeCell ref="E147:H147"/>
    <mergeCell ref="E139:H139"/>
    <mergeCell ref="E140:H140"/>
    <mergeCell ref="E141:H141"/>
    <mergeCell ref="E142:H142"/>
    <mergeCell ref="E143:H143"/>
    <mergeCell ref="E144:H144"/>
  </mergeCells>
  <pageMargins left="0.7" right="0.7" top="0.75" bottom="0.75" header="0.3" footer="0.3"/>
  <ignoredErrors>
    <ignoredError sqref="F73 F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5C87-F802-4DB3-88CE-4D208C57154D}">
  <dimension ref="A1:M229"/>
  <sheetViews>
    <sheetView showGridLines="0" workbookViewId="0">
      <selection activeCell="F11" sqref="F11"/>
    </sheetView>
  </sheetViews>
  <sheetFormatPr defaultRowHeight="13.8" x14ac:dyDescent="0.3"/>
  <cols>
    <col min="1" max="1" width="2.88671875" style="11" customWidth="1"/>
    <col min="2" max="2" width="13.21875" style="12" customWidth="1"/>
    <col min="3" max="4" width="11.6640625" style="12" customWidth="1"/>
    <col min="5" max="5" width="17.44140625" style="12" customWidth="1"/>
    <col min="6" max="6" width="11.88671875" style="12" customWidth="1"/>
    <col min="7" max="7" width="9.77734375" style="12" customWidth="1"/>
    <col min="8" max="8" width="11" style="12" customWidth="1"/>
    <col min="9" max="9" width="16.77734375" style="12" customWidth="1"/>
    <col min="10" max="10" width="12.5546875" style="12" customWidth="1"/>
    <col min="11" max="11" width="11.109375" style="12" customWidth="1"/>
    <col min="12" max="12" width="10.77734375" style="12" customWidth="1"/>
    <col min="13" max="13" width="2.44140625" style="12" customWidth="1"/>
    <col min="14" max="16384" width="8.88671875" style="12"/>
  </cols>
  <sheetData>
    <row r="1" spans="1:11" x14ac:dyDescent="0.3">
      <c r="B1" s="13" t="s">
        <v>188</v>
      </c>
      <c r="D1" s="13" t="s">
        <v>232</v>
      </c>
    </row>
    <row r="2" spans="1:11" x14ac:dyDescent="0.3">
      <c r="B2" s="25"/>
    </row>
    <row r="3" spans="1:11" x14ac:dyDescent="0.3">
      <c r="B3" s="13" t="s">
        <v>233</v>
      </c>
      <c r="D3" s="11"/>
      <c r="G3" s="96"/>
      <c r="H3" s="96"/>
      <c r="I3" s="96"/>
      <c r="J3" s="96"/>
    </row>
    <row r="4" spans="1:11" ht="15" x14ac:dyDescent="0.3">
      <c r="A4" s="11" t="s">
        <v>3</v>
      </c>
      <c r="B4" s="23" t="s">
        <v>234</v>
      </c>
      <c r="D4" s="11"/>
      <c r="G4" s="96"/>
      <c r="H4" s="96"/>
      <c r="I4" s="96"/>
      <c r="J4" s="96"/>
    </row>
    <row r="5" spans="1:11" ht="10.95" customHeigh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3">
      <c r="A6" s="26"/>
      <c r="B6" s="28" t="s">
        <v>118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10.95" customHeight="1" x14ac:dyDescent="0.3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18" customHeight="1" x14ac:dyDescent="0.3">
      <c r="A8" s="26"/>
      <c r="B8" s="29" t="s">
        <v>119</v>
      </c>
      <c r="C8" s="38">
        <v>14051</v>
      </c>
      <c r="D8" s="201" t="s">
        <v>235</v>
      </c>
      <c r="E8" s="202"/>
      <c r="F8" s="27"/>
      <c r="G8" s="27"/>
      <c r="H8" s="27"/>
      <c r="I8" s="27"/>
      <c r="J8" s="27"/>
      <c r="K8" s="27"/>
    </row>
    <row r="9" spans="1:11" x14ac:dyDescent="0.3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ht="18" customHeight="1" x14ac:dyDescent="0.3">
      <c r="A10" s="26"/>
      <c r="B10" s="29" t="s">
        <v>120</v>
      </c>
      <c r="C10" s="30">
        <v>50</v>
      </c>
      <c r="D10" s="27"/>
      <c r="E10" s="29" t="s">
        <v>121</v>
      </c>
      <c r="F10" s="31" t="s">
        <v>186</v>
      </c>
      <c r="G10" s="27"/>
      <c r="H10" s="165" t="s">
        <v>122</v>
      </c>
      <c r="I10" s="168"/>
      <c r="J10" s="32" t="s">
        <v>236</v>
      </c>
      <c r="K10" s="27"/>
    </row>
    <row r="11" spans="1:11" ht="18" customHeight="1" x14ac:dyDescent="0.3">
      <c r="A11" s="26"/>
      <c r="B11" s="29" t="s">
        <v>0</v>
      </c>
      <c r="C11" s="38" t="s">
        <v>237</v>
      </c>
      <c r="D11" s="27"/>
      <c r="E11" s="29" t="s">
        <v>123</v>
      </c>
      <c r="F11" s="49" t="s">
        <v>124</v>
      </c>
      <c r="G11" s="27"/>
      <c r="H11" s="165" t="s">
        <v>125</v>
      </c>
      <c r="I11" s="168"/>
      <c r="J11" s="37">
        <v>44835</v>
      </c>
      <c r="K11" s="27"/>
    </row>
    <row r="12" spans="1:11" ht="18" customHeight="1" x14ac:dyDescent="0.3">
      <c r="A12" s="26"/>
      <c r="B12" s="29" t="s">
        <v>126</v>
      </c>
      <c r="C12" s="37">
        <v>44835</v>
      </c>
      <c r="D12" s="27"/>
      <c r="E12" s="29" t="s">
        <v>127</v>
      </c>
      <c r="F12" s="50" t="s">
        <v>238</v>
      </c>
      <c r="G12" s="27"/>
      <c r="H12" s="165" t="s">
        <v>128</v>
      </c>
      <c r="I12" s="168"/>
      <c r="J12" s="51">
        <v>5808</v>
      </c>
      <c r="K12" s="27" t="s">
        <v>113</v>
      </c>
    </row>
    <row r="13" spans="1:11" ht="10.95" customHeight="1" x14ac:dyDescent="0.3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3">
      <c r="A14" s="26"/>
      <c r="B14" s="28" t="s">
        <v>129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0.95" customHeight="1" x14ac:dyDescent="0.3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27.6" x14ac:dyDescent="0.3">
      <c r="A16" s="26"/>
      <c r="B16" s="34" t="s">
        <v>130</v>
      </c>
      <c r="C16" s="203" t="s">
        <v>0</v>
      </c>
      <c r="D16" s="199"/>
      <c r="E16" s="204"/>
      <c r="F16" s="34" t="s">
        <v>131</v>
      </c>
      <c r="G16" s="34" t="s">
        <v>132</v>
      </c>
      <c r="H16" s="34" t="s">
        <v>133</v>
      </c>
      <c r="I16" s="34" t="s">
        <v>128</v>
      </c>
      <c r="J16" s="34" t="s">
        <v>134</v>
      </c>
      <c r="K16" s="27"/>
    </row>
    <row r="17" spans="1:11" ht="18" customHeight="1" x14ac:dyDescent="0.3">
      <c r="A17" s="26"/>
      <c r="B17" s="38">
        <v>1240</v>
      </c>
      <c r="C17" s="178" t="s">
        <v>200</v>
      </c>
      <c r="D17" s="179"/>
      <c r="E17" s="182"/>
      <c r="F17" s="38">
        <v>1</v>
      </c>
      <c r="G17" s="52">
        <v>0.21</v>
      </c>
      <c r="H17" s="53" t="s">
        <v>177</v>
      </c>
      <c r="I17" s="40">
        <v>4800</v>
      </c>
      <c r="J17" s="54">
        <f>G17*I17</f>
        <v>1008</v>
      </c>
      <c r="K17" s="27"/>
    </row>
    <row r="18" spans="1:11" ht="10.95" customHeight="1" x14ac:dyDescent="0.3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x14ac:dyDescent="0.3">
      <c r="D19" s="11"/>
      <c r="G19" s="96"/>
      <c r="H19" s="96"/>
      <c r="I19" s="96"/>
      <c r="J19" s="96"/>
    </row>
    <row r="20" spans="1:11" ht="15" x14ac:dyDescent="0.3">
      <c r="A20" s="11" t="s">
        <v>135</v>
      </c>
      <c r="B20" s="23" t="s">
        <v>239</v>
      </c>
    </row>
    <row r="21" spans="1:11" x14ac:dyDescent="0.3">
      <c r="B21" s="160" t="s">
        <v>194</v>
      </c>
      <c r="C21" s="161"/>
      <c r="D21" s="161"/>
      <c r="E21" s="161"/>
      <c r="F21" s="161"/>
      <c r="G21" s="161"/>
      <c r="H21" s="161"/>
      <c r="I21" s="161"/>
      <c r="J21" s="161"/>
      <c r="K21" s="41" t="s">
        <v>113</v>
      </c>
    </row>
    <row r="22" spans="1:11" ht="27.6" x14ac:dyDescent="0.3">
      <c r="B22" s="42" t="s">
        <v>110</v>
      </c>
      <c r="C22" s="42" t="s">
        <v>120</v>
      </c>
      <c r="D22" s="43" t="s">
        <v>136</v>
      </c>
      <c r="E22" s="42" t="s">
        <v>112</v>
      </c>
      <c r="F22" s="42" t="s">
        <v>137</v>
      </c>
      <c r="G22" s="198" t="s">
        <v>0</v>
      </c>
      <c r="H22" s="199"/>
      <c r="I22" s="200"/>
      <c r="J22" s="43" t="s">
        <v>1</v>
      </c>
      <c r="K22" s="42" t="s">
        <v>2</v>
      </c>
    </row>
    <row r="23" spans="1:11" ht="18" customHeight="1" x14ac:dyDescent="0.3">
      <c r="B23" s="55">
        <v>44835</v>
      </c>
      <c r="C23" s="56">
        <v>50</v>
      </c>
      <c r="D23" s="57" t="s">
        <v>236</v>
      </c>
      <c r="E23" s="56">
        <v>1240</v>
      </c>
      <c r="F23" s="57"/>
      <c r="G23" s="178" t="s">
        <v>200</v>
      </c>
      <c r="H23" s="179"/>
      <c r="I23" s="182"/>
      <c r="J23" s="92">
        <v>4800</v>
      </c>
      <c r="K23" s="93"/>
    </row>
    <row r="24" spans="1:11" ht="18" customHeight="1" x14ac:dyDescent="0.3">
      <c r="B24" s="55">
        <v>44835</v>
      </c>
      <c r="C24" s="56">
        <v>50</v>
      </c>
      <c r="D24" s="57" t="s">
        <v>236</v>
      </c>
      <c r="E24" s="56">
        <v>1600</v>
      </c>
      <c r="F24" s="57"/>
      <c r="G24" s="178" t="s">
        <v>235</v>
      </c>
      <c r="H24" s="179"/>
      <c r="I24" s="182"/>
      <c r="J24" s="92">
        <v>1008</v>
      </c>
      <c r="K24" s="93"/>
    </row>
    <row r="25" spans="1:11" ht="18" customHeight="1" x14ac:dyDescent="0.3">
      <c r="B25" s="55">
        <v>37530</v>
      </c>
      <c r="C25" s="56">
        <v>50</v>
      </c>
      <c r="D25" s="57" t="s">
        <v>236</v>
      </c>
      <c r="E25" s="56">
        <v>1400</v>
      </c>
      <c r="F25" s="57">
        <v>14051</v>
      </c>
      <c r="G25" s="178" t="s">
        <v>200</v>
      </c>
      <c r="H25" s="179"/>
      <c r="I25" s="182"/>
      <c r="J25" s="92"/>
      <c r="K25" s="93">
        <v>5808</v>
      </c>
    </row>
    <row r="26" spans="1:11" x14ac:dyDescent="0.3">
      <c r="D26" s="11"/>
      <c r="G26" s="96"/>
      <c r="H26" s="96"/>
      <c r="I26" s="96"/>
      <c r="J26" s="96"/>
    </row>
    <row r="27" spans="1:11" ht="15" x14ac:dyDescent="0.3">
      <c r="A27" s="11" t="s">
        <v>4</v>
      </c>
      <c r="B27" s="23" t="s">
        <v>240</v>
      </c>
    </row>
    <row r="28" spans="1:11" x14ac:dyDescent="0.3">
      <c r="B28" s="160" t="s">
        <v>194</v>
      </c>
      <c r="C28" s="161"/>
      <c r="D28" s="161"/>
      <c r="E28" s="161"/>
      <c r="F28" s="161"/>
      <c r="G28" s="161"/>
      <c r="H28" s="161"/>
      <c r="I28" s="161"/>
      <c r="J28" s="161"/>
      <c r="K28" s="41" t="s">
        <v>113</v>
      </c>
    </row>
    <row r="29" spans="1:11" ht="27.6" x14ac:dyDescent="0.3">
      <c r="B29" s="42" t="s">
        <v>110</v>
      </c>
      <c r="C29" s="42" t="s">
        <v>120</v>
      </c>
      <c r="D29" s="43" t="s">
        <v>136</v>
      </c>
      <c r="E29" s="42" t="s">
        <v>112</v>
      </c>
      <c r="F29" s="42" t="s">
        <v>137</v>
      </c>
      <c r="G29" s="198" t="s">
        <v>0</v>
      </c>
      <c r="H29" s="199"/>
      <c r="I29" s="200"/>
      <c r="J29" s="43" t="s">
        <v>1</v>
      </c>
      <c r="K29" s="42" t="s">
        <v>2</v>
      </c>
    </row>
    <row r="30" spans="1:11" ht="18" customHeight="1" x14ac:dyDescent="0.3">
      <c r="B30" s="37">
        <v>44865</v>
      </c>
      <c r="C30" s="38">
        <v>90</v>
      </c>
      <c r="D30" s="38" t="s">
        <v>241</v>
      </c>
      <c r="E30" s="38">
        <v>4200</v>
      </c>
      <c r="F30" s="46"/>
      <c r="G30" s="183">
        <v>44835</v>
      </c>
      <c r="H30" s="184"/>
      <c r="I30" s="185"/>
      <c r="J30" s="101">
        <v>1600</v>
      </c>
      <c r="K30" s="40"/>
    </row>
    <row r="31" spans="1:11" ht="18" customHeight="1" x14ac:dyDescent="0.3">
      <c r="B31" s="37">
        <v>44865</v>
      </c>
      <c r="C31" s="38">
        <v>90</v>
      </c>
      <c r="D31" s="38" t="s">
        <v>241</v>
      </c>
      <c r="E31" s="38">
        <v>1240</v>
      </c>
      <c r="F31" s="46"/>
      <c r="G31" s="183">
        <v>44835</v>
      </c>
      <c r="H31" s="184"/>
      <c r="I31" s="185"/>
      <c r="J31" s="101"/>
      <c r="K31" s="40">
        <v>1600</v>
      </c>
    </row>
    <row r="33" spans="1:10" x14ac:dyDescent="0.3">
      <c r="A33" s="11" t="s">
        <v>5</v>
      </c>
      <c r="B33" s="12" t="s">
        <v>242</v>
      </c>
    </row>
    <row r="34" spans="1:10" ht="16.8" customHeight="1" x14ac:dyDescent="0.3">
      <c r="B34" s="152" t="s">
        <v>228</v>
      </c>
      <c r="C34" s="153"/>
      <c r="D34" s="153"/>
      <c r="E34" s="153"/>
      <c r="F34" s="153"/>
      <c r="G34" s="153"/>
      <c r="H34" s="153"/>
      <c r="I34" s="153"/>
      <c r="J34" s="64" t="s">
        <v>113</v>
      </c>
    </row>
    <row r="35" spans="1:10" ht="27.6" x14ac:dyDescent="0.3">
      <c r="B35" s="65" t="s">
        <v>110</v>
      </c>
      <c r="C35" s="65" t="s">
        <v>120</v>
      </c>
      <c r="D35" s="65" t="s">
        <v>136</v>
      </c>
      <c r="E35" s="195" t="s">
        <v>0</v>
      </c>
      <c r="F35" s="196"/>
      <c r="G35" s="196"/>
      <c r="H35" s="197"/>
      <c r="I35" s="65" t="s">
        <v>1</v>
      </c>
      <c r="J35" s="65" t="s">
        <v>2</v>
      </c>
    </row>
    <row r="36" spans="1:10" ht="18" customHeight="1" x14ac:dyDescent="0.3">
      <c r="B36" s="66">
        <v>44743</v>
      </c>
      <c r="C36" s="67">
        <v>50</v>
      </c>
      <c r="D36" s="67"/>
      <c r="E36" s="157" t="s">
        <v>243</v>
      </c>
      <c r="F36" s="158"/>
      <c r="G36" s="158"/>
      <c r="H36" s="159"/>
      <c r="I36" s="68">
        <f>3*1600</f>
        <v>4800</v>
      </c>
      <c r="J36" s="68"/>
    </row>
    <row r="37" spans="1:10" ht="18" customHeight="1" x14ac:dyDescent="0.3">
      <c r="B37" s="66">
        <v>44773</v>
      </c>
      <c r="C37" s="67">
        <v>90</v>
      </c>
      <c r="D37" s="67"/>
      <c r="E37" s="157" t="s">
        <v>244</v>
      </c>
      <c r="F37" s="158"/>
      <c r="G37" s="158"/>
      <c r="H37" s="159"/>
      <c r="I37" s="68"/>
      <c r="J37" s="68">
        <v>1600</v>
      </c>
    </row>
    <row r="38" spans="1:10" ht="18" customHeight="1" x14ac:dyDescent="0.3">
      <c r="B38" s="66">
        <v>44804</v>
      </c>
      <c r="C38" s="67">
        <v>90</v>
      </c>
      <c r="D38" s="67" t="s">
        <v>159</v>
      </c>
      <c r="E38" s="157" t="s">
        <v>245</v>
      </c>
      <c r="F38" s="158"/>
      <c r="G38" s="158"/>
      <c r="H38" s="159"/>
      <c r="I38" s="68"/>
      <c r="J38" s="68">
        <f>J37</f>
        <v>1600</v>
      </c>
    </row>
    <row r="39" spans="1:10" ht="18" customHeight="1" x14ac:dyDescent="0.3">
      <c r="B39" s="66">
        <v>44834</v>
      </c>
      <c r="C39" s="67">
        <v>90</v>
      </c>
      <c r="D39" s="67" t="s">
        <v>159</v>
      </c>
      <c r="E39" s="157" t="s">
        <v>246</v>
      </c>
      <c r="F39" s="158"/>
      <c r="G39" s="158"/>
      <c r="H39" s="159"/>
      <c r="I39" s="68"/>
      <c r="J39" s="68">
        <f>J38</f>
        <v>1600</v>
      </c>
    </row>
    <row r="40" spans="1:10" ht="18" customHeight="1" x14ac:dyDescent="0.3">
      <c r="B40" s="66">
        <v>44835</v>
      </c>
      <c r="C40" s="67">
        <v>50</v>
      </c>
      <c r="D40" s="67" t="s">
        <v>236</v>
      </c>
      <c r="E40" s="157" t="s">
        <v>247</v>
      </c>
      <c r="F40" s="158"/>
      <c r="G40" s="158"/>
      <c r="H40" s="159"/>
      <c r="I40" s="68">
        <v>4800</v>
      </c>
      <c r="J40" s="68"/>
    </row>
    <row r="41" spans="1:10" ht="18" customHeight="1" x14ac:dyDescent="0.3">
      <c r="B41" s="66">
        <v>44865</v>
      </c>
      <c r="C41" s="67">
        <v>90</v>
      </c>
      <c r="D41" s="67" t="s">
        <v>241</v>
      </c>
      <c r="E41" s="157" t="s">
        <v>248</v>
      </c>
      <c r="F41" s="158"/>
      <c r="G41" s="158"/>
      <c r="H41" s="159"/>
      <c r="I41" s="68"/>
      <c r="J41" s="68">
        <f>J39</f>
        <v>1600</v>
      </c>
    </row>
    <row r="42" spans="1:10" ht="18" customHeight="1" x14ac:dyDescent="0.3">
      <c r="B42" s="66">
        <v>44895</v>
      </c>
      <c r="C42" s="67">
        <v>90</v>
      </c>
      <c r="D42" s="67" t="s">
        <v>159</v>
      </c>
      <c r="E42" s="157" t="s">
        <v>249</v>
      </c>
      <c r="F42" s="158"/>
      <c r="G42" s="158"/>
      <c r="H42" s="159"/>
      <c r="I42" s="68"/>
      <c r="J42" s="68">
        <f>J41</f>
        <v>1600</v>
      </c>
    </row>
    <row r="43" spans="1:10" ht="18" customHeight="1" x14ac:dyDescent="0.3">
      <c r="B43" s="66">
        <v>44926</v>
      </c>
      <c r="C43" s="67">
        <v>90</v>
      </c>
      <c r="D43" s="67" t="s">
        <v>159</v>
      </c>
      <c r="E43" s="157" t="s">
        <v>250</v>
      </c>
      <c r="F43" s="158"/>
      <c r="G43" s="158"/>
      <c r="H43" s="159"/>
      <c r="I43" s="15"/>
      <c r="J43" s="68">
        <f>J42</f>
        <v>1600</v>
      </c>
    </row>
    <row r="44" spans="1:10" ht="18" customHeight="1" x14ac:dyDescent="0.3">
      <c r="B44" s="94"/>
      <c r="C44" s="94"/>
      <c r="D44" s="94"/>
      <c r="E44" s="149" t="s">
        <v>109</v>
      </c>
      <c r="F44" s="150"/>
      <c r="G44" s="150"/>
      <c r="H44" s="151"/>
      <c r="I44" s="99">
        <f>SUM(I36:I40)</f>
        <v>9600</v>
      </c>
      <c r="J44" s="99">
        <f>SUM(J37:J43)</f>
        <v>9600</v>
      </c>
    </row>
    <row r="46" spans="1:10" x14ac:dyDescent="0.25">
      <c r="A46" s="11" t="s">
        <v>178</v>
      </c>
      <c r="B46" s="14" t="s">
        <v>251</v>
      </c>
    </row>
    <row r="47" spans="1:10" ht="17.399999999999999" customHeight="1" x14ac:dyDescent="0.3">
      <c r="B47" s="152" t="s">
        <v>203</v>
      </c>
      <c r="C47" s="153"/>
      <c r="D47" s="153"/>
      <c r="E47" s="153"/>
      <c r="F47" s="153"/>
      <c r="G47" s="153"/>
      <c r="H47" s="153"/>
      <c r="I47" s="153"/>
      <c r="J47" s="64" t="s">
        <v>113</v>
      </c>
    </row>
    <row r="48" spans="1:10" ht="27.6" x14ac:dyDescent="0.3">
      <c r="B48" s="65" t="s">
        <v>110</v>
      </c>
      <c r="C48" s="65" t="s">
        <v>120</v>
      </c>
      <c r="D48" s="65" t="s">
        <v>136</v>
      </c>
      <c r="E48" s="195" t="s">
        <v>0</v>
      </c>
      <c r="F48" s="196"/>
      <c r="G48" s="196"/>
      <c r="H48" s="197"/>
      <c r="I48" s="65" t="s">
        <v>1</v>
      </c>
      <c r="J48" s="65" t="s">
        <v>2</v>
      </c>
    </row>
    <row r="49" spans="1:11" ht="18" customHeight="1" x14ac:dyDescent="0.3">
      <c r="B49" s="66">
        <v>44773</v>
      </c>
      <c r="C49" s="67">
        <v>90</v>
      </c>
      <c r="D49" s="67"/>
      <c r="E49" s="157" t="s">
        <v>244</v>
      </c>
      <c r="F49" s="158"/>
      <c r="G49" s="158"/>
      <c r="H49" s="159"/>
      <c r="I49" s="68">
        <v>1600</v>
      </c>
      <c r="J49" s="15"/>
    </row>
    <row r="50" spans="1:11" ht="18" customHeight="1" x14ac:dyDescent="0.3">
      <c r="B50" s="66">
        <v>44804</v>
      </c>
      <c r="C50" s="67">
        <v>90</v>
      </c>
      <c r="D50" s="67" t="s">
        <v>159</v>
      </c>
      <c r="E50" s="157" t="s">
        <v>245</v>
      </c>
      <c r="F50" s="158"/>
      <c r="G50" s="158"/>
      <c r="H50" s="159"/>
      <c r="I50" s="68">
        <f>I49</f>
        <v>1600</v>
      </c>
      <c r="J50" s="15"/>
    </row>
    <row r="51" spans="1:11" ht="18" customHeight="1" x14ac:dyDescent="0.3">
      <c r="B51" s="66">
        <v>44834</v>
      </c>
      <c r="C51" s="67">
        <v>90</v>
      </c>
      <c r="D51" s="67" t="s">
        <v>159</v>
      </c>
      <c r="E51" s="157" t="s">
        <v>246</v>
      </c>
      <c r="F51" s="158"/>
      <c r="G51" s="158"/>
      <c r="H51" s="159"/>
      <c r="I51" s="68">
        <f>I50</f>
        <v>1600</v>
      </c>
      <c r="J51" s="15"/>
    </row>
    <row r="52" spans="1:11" ht="18" customHeight="1" x14ac:dyDescent="0.3">
      <c r="B52" s="66">
        <v>44865</v>
      </c>
      <c r="C52" s="67">
        <v>90</v>
      </c>
      <c r="D52" s="67" t="s">
        <v>241</v>
      </c>
      <c r="E52" s="157" t="s">
        <v>248</v>
      </c>
      <c r="F52" s="158"/>
      <c r="G52" s="158"/>
      <c r="H52" s="159"/>
      <c r="I52" s="68">
        <f>I51</f>
        <v>1600</v>
      </c>
      <c r="J52" s="15"/>
    </row>
    <row r="53" spans="1:11" ht="18" customHeight="1" x14ac:dyDescent="0.3">
      <c r="B53" s="66">
        <v>44895</v>
      </c>
      <c r="C53" s="67">
        <v>90</v>
      </c>
      <c r="D53" s="67" t="s">
        <v>159</v>
      </c>
      <c r="E53" s="157" t="s">
        <v>249</v>
      </c>
      <c r="F53" s="158"/>
      <c r="G53" s="158"/>
      <c r="H53" s="159"/>
      <c r="I53" s="68">
        <f>I52</f>
        <v>1600</v>
      </c>
      <c r="J53" s="15"/>
    </row>
    <row r="54" spans="1:11" ht="18" customHeight="1" x14ac:dyDescent="0.3">
      <c r="B54" s="66">
        <v>44926</v>
      </c>
      <c r="C54" s="67">
        <v>90</v>
      </c>
      <c r="D54" s="67" t="s">
        <v>159</v>
      </c>
      <c r="E54" s="157" t="s">
        <v>250</v>
      </c>
      <c r="F54" s="158"/>
      <c r="G54" s="158"/>
      <c r="H54" s="159"/>
      <c r="I54" s="68">
        <f>I53</f>
        <v>1600</v>
      </c>
      <c r="J54" s="15"/>
    </row>
    <row r="55" spans="1:11" ht="18" customHeight="1" x14ac:dyDescent="0.3">
      <c r="B55" s="66">
        <v>44926</v>
      </c>
      <c r="C55" s="67"/>
      <c r="D55" s="67"/>
      <c r="E55" s="157" t="s">
        <v>204</v>
      </c>
      <c r="F55" s="158"/>
      <c r="G55" s="158"/>
      <c r="H55" s="159"/>
      <c r="I55" s="68"/>
      <c r="J55" s="40">
        <v>9600</v>
      </c>
    </row>
    <row r="56" spans="1:11" ht="18" customHeight="1" x14ac:dyDescent="0.3">
      <c r="B56" s="94"/>
      <c r="C56" s="94"/>
      <c r="D56" s="94"/>
      <c r="E56" s="149" t="s">
        <v>109</v>
      </c>
      <c r="F56" s="150"/>
      <c r="G56" s="150"/>
      <c r="H56" s="151"/>
      <c r="I56" s="99">
        <f>SUM(I49:I55)</f>
        <v>9600</v>
      </c>
      <c r="J56" s="99">
        <f>SUM(J55)</f>
        <v>9600</v>
      </c>
    </row>
    <row r="58" spans="1:11" x14ac:dyDescent="0.25">
      <c r="A58" s="11" t="s">
        <v>206</v>
      </c>
      <c r="B58" s="14" t="s">
        <v>252</v>
      </c>
    </row>
    <row r="59" spans="1:11" ht="18" customHeight="1" x14ac:dyDescent="0.3">
      <c r="B59" s="12" t="s">
        <v>253</v>
      </c>
    </row>
    <row r="62" spans="1:11" x14ac:dyDescent="0.3">
      <c r="B62" s="13" t="s">
        <v>254</v>
      </c>
    </row>
    <row r="63" spans="1:11" ht="18" customHeight="1" x14ac:dyDescent="0.3">
      <c r="A63" s="11" t="s">
        <v>3</v>
      </c>
      <c r="B63" s="23" t="s">
        <v>255</v>
      </c>
    </row>
    <row r="64" spans="1:11" ht="10.95" customHeight="1" x14ac:dyDescent="0.3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6"/>
      <c r="B65" s="28" t="s">
        <v>138</v>
      </c>
      <c r="C65" s="27"/>
      <c r="D65" s="27"/>
      <c r="E65" s="27"/>
      <c r="F65" s="27"/>
      <c r="G65" s="27"/>
      <c r="H65" s="27"/>
      <c r="I65" s="27"/>
      <c r="J65" s="27"/>
      <c r="K65" s="27"/>
    </row>
    <row r="66" spans="1:11" ht="10.95" customHeight="1" x14ac:dyDescent="0.3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</row>
    <row r="67" spans="1:11" ht="18" customHeight="1" x14ac:dyDescent="0.3">
      <c r="A67" s="26"/>
      <c r="B67" s="33" t="s">
        <v>139</v>
      </c>
      <c r="C67" s="17">
        <v>11050</v>
      </c>
      <c r="D67" s="17" t="s">
        <v>256</v>
      </c>
      <c r="E67" s="27"/>
      <c r="F67" s="27"/>
      <c r="G67" s="27"/>
      <c r="H67" s="27"/>
      <c r="I67" s="27"/>
      <c r="J67" s="27"/>
      <c r="K67" s="27"/>
    </row>
    <row r="68" spans="1:11" ht="10.95" customHeight="1" x14ac:dyDescent="0.3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7"/>
    </row>
    <row r="69" spans="1:11" ht="18" customHeight="1" x14ac:dyDescent="0.3">
      <c r="A69" s="26"/>
      <c r="B69" s="191" t="s">
        <v>120</v>
      </c>
      <c r="C69" s="192"/>
      <c r="D69" s="30">
        <v>60</v>
      </c>
      <c r="E69" s="27"/>
      <c r="F69" s="193" t="s">
        <v>123</v>
      </c>
      <c r="G69" s="194"/>
      <c r="H69" s="22" t="s">
        <v>124</v>
      </c>
      <c r="I69" s="27"/>
      <c r="J69" s="27"/>
      <c r="K69" s="27"/>
    </row>
    <row r="70" spans="1:11" ht="18" customHeight="1" x14ac:dyDescent="0.3">
      <c r="A70" s="26"/>
      <c r="B70" s="191" t="s">
        <v>140</v>
      </c>
      <c r="C70" s="192"/>
      <c r="D70" s="102" t="s">
        <v>185</v>
      </c>
      <c r="E70" s="27"/>
      <c r="F70" s="193" t="s">
        <v>127</v>
      </c>
      <c r="G70" s="194"/>
      <c r="H70" s="17" t="s">
        <v>238</v>
      </c>
      <c r="I70" s="27"/>
      <c r="J70" s="27"/>
      <c r="K70" s="27"/>
    </row>
    <row r="71" spans="1:11" ht="18" customHeight="1" x14ac:dyDescent="0.3">
      <c r="A71" s="26"/>
      <c r="B71" s="191" t="s">
        <v>125</v>
      </c>
      <c r="C71" s="192"/>
      <c r="D71" s="16">
        <v>44835</v>
      </c>
      <c r="E71" s="27"/>
      <c r="F71" s="193" t="s">
        <v>141</v>
      </c>
      <c r="G71" s="194"/>
      <c r="H71" s="103">
        <v>5808</v>
      </c>
      <c r="I71" s="27" t="s">
        <v>113</v>
      </c>
      <c r="J71" s="27"/>
      <c r="K71" s="27"/>
    </row>
    <row r="72" spans="1:11" ht="10.95" customHeight="1" x14ac:dyDescent="0.3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3" spans="1:11" x14ac:dyDescent="0.3">
      <c r="A73" s="26"/>
      <c r="B73" s="28" t="s">
        <v>129</v>
      </c>
      <c r="C73" s="27"/>
      <c r="D73" s="27"/>
      <c r="E73" s="27"/>
      <c r="F73" s="27"/>
      <c r="G73" s="27"/>
      <c r="H73" s="27"/>
      <c r="I73" s="27"/>
      <c r="J73" s="27"/>
      <c r="K73" s="27"/>
    </row>
    <row r="74" spans="1:11" ht="10.95" customHeight="1" x14ac:dyDescent="0.3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</row>
    <row r="75" spans="1:11" ht="32.4" customHeight="1" x14ac:dyDescent="0.3">
      <c r="A75" s="26"/>
      <c r="B75" s="34" t="s">
        <v>142</v>
      </c>
      <c r="C75" s="34" t="s">
        <v>143</v>
      </c>
      <c r="D75" s="45" t="s">
        <v>101</v>
      </c>
      <c r="E75" s="44" t="s">
        <v>149</v>
      </c>
      <c r="F75" s="44" t="s">
        <v>131</v>
      </c>
      <c r="G75" s="44" t="s">
        <v>132</v>
      </c>
      <c r="H75" s="44" t="s">
        <v>133</v>
      </c>
      <c r="I75" s="44" t="s">
        <v>128</v>
      </c>
      <c r="J75" s="44" t="s">
        <v>134</v>
      </c>
      <c r="K75" s="27"/>
    </row>
    <row r="76" spans="1:11" ht="18" customHeight="1" x14ac:dyDescent="0.3">
      <c r="A76" s="26"/>
      <c r="B76" s="15"/>
      <c r="C76" s="17">
        <v>1260</v>
      </c>
      <c r="D76" s="15"/>
      <c r="E76" s="103">
        <v>4800</v>
      </c>
      <c r="F76" s="17">
        <v>1</v>
      </c>
      <c r="G76" s="104">
        <v>0.21</v>
      </c>
      <c r="H76" s="17" t="s">
        <v>177</v>
      </c>
      <c r="I76" s="103">
        <v>4800</v>
      </c>
      <c r="J76" s="103">
        <v>1008</v>
      </c>
      <c r="K76" s="27"/>
    </row>
    <row r="77" spans="1:11" ht="10.95" customHeight="1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</row>
    <row r="79" spans="1:11" ht="15" x14ac:dyDescent="0.3">
      <c r="A79" s="11" t="s">
        <v>6</v>
      </c>
      <c r="B79" s="23" t="s">
        <v>257</v>
      </c>
    </row>
    <row r="80" spans="1:11" x14ac:dyDescent="0.3">
      <c r="B80" s="160" t="s">
        <v>194</v>
      </c>
      <c r="C80" s="161"/>
      <c r="D80" s="161"/>
      <c r="E80" s="161"/>
      <c r="F80" s="161"/>
      <c r="G80" s="161"/>
      <c r="H80" s="161"/>
      <c r="I80" s="161"/>
      <c r="J80" s="161"/>
      <c r="K80" s="41" t="s">
        <v>113</v>
      </c>
    </row>
    <row r="81" spans="1:11" ht="27.6" x14ac:dyDescent="0.3">
      <c r="B81" s="42" t="s">
        <v>110</v>
      </c>
      <c r="C81" s="42" t="s">
        <v>120</v>
      </c>
      <c r="D81" s="43" t="s">
        <v>136</v>
      </c>
      <c r="E81" s="42" t="s">
        <v>112</v>
      </c>
      <c r="F81" s="42" t="s">
        <v>137</v>
      </c>
      <c r="G81" s="162" t="s">
        <v>0</v>
      </c>
      <c r="H81" s="163"/>
      <c r="I81" s="164"/>
      <c r="J81" s="44" t="s">
        <v>1</v>
      </c>
      <c r="K81" s="105" t="s">
        <v>2</v>
      </c>
    </row>
    <row r="82" spans="1:11" ht="18" customHeight="1" x14ac:dyDescent="0.3">
      <c r="B82" s="37">
        <v>44835</v>
      </c>
      <c r="C82" s="38">
        <v>60</v>
      </c>
      <c r="D82" s="38" t="s">
        <v>185</v>
      </c>
      <c r="E82" s="38">
        <v>1260</v>
      </c>
      <c r="F82" s="57"/>
      <c r="G82" s="170" t="s">
        <v>247</v>
      </c>
      <c r="H82" s="145"/>
      <c r="I82" s="145"/>
      <c r="J82" s="15"/>
      <c r="K82" s="106">
        <v>4800</v>
      </c>
    </row>
    <row r="83" spans="1:11" ht="18" customHeight="1" x14ac:dyDescent="0.3">
      <c r="B83" s="37">
        <v>44835</v>
      </c>
      <c r="C83" s="38">
        <v>60</v>
      </c>
      <c r="D83" s="38" t="s">
        <v>185</v>
      </c>
      <c r="E83" s="38">
        <v>1650</v>
      </c>
      <c r="F83" s="57"/>
      <c r="G83" s="100" t="s">
        <v>256</v>
      </c>
      <c r="H83" s="75"/>
      <c r="I83" s="76"/>
      <c r="J83" s="106"/>
      <c r="K83" s="107">
        <v>1008</v>
      </c>
    </row>
    <row r="84" spans="1:11" ht="18" customHeight="1" x14ac:dyDescent="0.3">
      <c r="B84" s="37">
        <v>44835</v>
      </c>
      <c r="C84" s="38">
        <v>60</v>
      </c>
      <c r="D84" s="38" t="s">
        <v>185</v>
      </c>
      <c r="E84" s="38">
        <v>1100</v>
      </c>
      <c r="F84" s="57">
        <v>11050</v>
      </c>
      <c r="G84" s="170" t="s">
        <v>247</v>
      </c>
      <c r="H84" s="145"/>
      <c r="I84" s="145"/>
      <c r="J84" s="107">
        <v>5808</v>
      </c>
      <c r="K84" s="15"/>
    </row>
    <row r="86" spans="1:11" ht="15" x14ac:dyDescent="0.3">
      <c r="A86" s="11" t="s">
        <v>4</v>
      </c>
      <c r="B86" s="23" t="s">
        <v>258</v>
      </c>
    </row>
    <row r="87" spans="1:11" x14ac:dyDescent="0.3">
      <c r="B87" s="160" t="s">
        <v>194</v>
      </c>
      <c r="C87" s="161"/>
      <c r="D87" s="161"/>
      <c r="E87" s="161"/>
      <c r="F87" s="161"/>
      <c r="G87" s="161"/>
      <c r="H87" s="161"/>
      <c r="I87" s="161"/>
      <c r="J87" s="161"/>
      <c r="K87" s="41" t="s">
        <v>113</v>
      </c>
    </row>
    <row r="88" spans="1:11" ht="27.6" x14ac:dyDescent="0.3">
      <c r="B88" s="42" t="s">
        <v>110</v>
      </c>
      <c r="C88" s="42" t="s">
        <v>120</v>
      </c>
      <c r="D88" s="43" t="s">
        <v>136</v>
      </c>
      <c r="E88" s="42" t="s">
        <v>112</v>
      </c>
      <c r="F88" s="42" t="s">
        <v>137</v>
      </c>
      <c r="G88" s="162" t="s">
        <v>0</v>
      </c>
      <c r="H88" s="163"/>
      <c r="I88" s="164"/>
      <c r="J88" s="43" t="s">
        <v>1</v>
      </c>
      <c r="K88" s="42" t="s">
        <v>2</v>
      </c>
    </row>
    <row r="89" spans="1:11" ht="18" customHeight="1" x14ac:dyDescent="0.3">
      <c r="B89" s="37">
        <v>44865</v>
      </c>
      <c r="C89" s="38">
        <v>90</v>
      </c>
      <c r="D89" s="38" t="s">
        <v>259</v>
      </c>
      <c r="E89" s="38">
        <v>1260</v>
      </c>
      <c r="F89" s="46"/>
      <c r="G89" s="170">
        <v>44835</v>
      </c>
      <c r="H89" s="145"/>
      <c r="I89" s="145"/>
      <c r="J89" s="101">
        <v>1600</v>
      </c>
      <c r="K89" s="40"/>
    </row>
    <row r="90" spans="1:11" ht="18" customHeight="1" x14ac:dyDescent="0.3">
      <c r="B90" s="37">
        <v>44865</v>
      </c>
      <c r="C90" s="38">
        <v>90</v>
      </c>
      <c r="D90" s="38" t="s">
        <v>259</v>
      </c>
      <c r="E90" s="38">
        <v>9200</v>
      </c>
      <c r="F90" s="46"/>
      <c r="G90" s="183">
        <v>44835</v>
      </c>
      <c r="H90" s="158"/>
      <c r="I90" s="159"/>
      <c r="J90" s="101"/>
      <c r="K90" s="40">
        <v>1600</v>
      </c>
    </row>
    <row r="92" spans="1:11" x14ac:dyDescent="0.3">
      <c r="A92" s="11" t="s">
        <v>5</v>
      </c>
      <c r="B92" s="12" t="s">
        <v>260</v>
      </c>
    </row>
    <row r="93" spans="1:11" ht="18" customHeight="1" x14ac:dyDescent="0.3">
      <c r="B93" s="152" t="s">
        <v>261</v>
      </c>
      <c r="C93" s="153"/>
      <c r="D93" s="153"/>
      <c r="E93" s="153"/>
      <c r="F93" s="153"/>
      <c r="G93" s="153"/>
      <c r="H93" s="153"/>
      <c r="I93" s="153"/>
      <c r="J93" s="64" t="s">
        <v>114</v>
      </c>
    </row>
    <row r="94" spans="1:11" ht="27.6" x14ac:dyDescent="0.3">
      <c r="B94" s="65" t="s">
        <v>110</v>
      </c>
      <c r="C94" s="65" t="s">
        <v>120</v>
      </c>
      <c r="D94" s="65" t="s">
        <v>136</v>
      </c>
      <c r="E94" s="156" t="s">
        <v>0</v>
      </c>
      <c r="F94" s="156"/>
      <c r="G94" s="156"/>
      <c r="H94" s="156"/>
      <c r="I94" s="65" t="s">
        <v>1</v>
      </c>
      <c r="J94" s="65" t="s">
        <v>2</v>
      </c>
    </row>
    <row r="95" spans="1:11" ht="18" customHeight="1" x14ac:dyDescent="0.3">
      <c r="B95" s="66">
        <v>44743</v>
      </c>
      <c r="C95" s="67">
        <v>60</v>
      </c>
      <c r="D95" s="67"/>
      <c r="E95" s="145" t="s">
        <v>243</v>
      </c>
      <c r="F95" s="145"/>
      <c r="G95" s="145"/>
      <c r="H95" s="145"/>
      <c r="I95" s="15"/>
      <c r="J95" s="68">
        <f>3*1600</f>
        <v>4800</v>
      </c>
    </row>
    <row r="96" spans="1:11" ht="18" customHeight="1" x14ac:dyDescent="0.3">
      <c r="B96" s="66">
        <v>44773</v>
      </c>
      <c r="C96" s="67">
        <v>90</v>
      </c>
      <c r="D96" s="67"/>
      <c r="E96" s="145" t="s">
        <v>244</v>
      </c>
      <c r="F96" s="145"/>
      <c r="G96" s="145"/>
      <c r="H96" s="145"/>
      <c r="I96" s="68">
        <v>1600</v>
      </c>
      <c r="J96" s="15"/>
    </row>
    <row r="97" spans="1:10" ht="18" customHeight="1" x14ac:dyDescent="0.3">
      <c r="B97" s="66">
        <v>44804</v>
      </c>
      <c r="C97" s="67">
        <v>90</v>
      </c>
      <c r="D97" s="67" t="s">
        <v>159</v>
      </c>
      <c r="E97" s="145" t="s">
        <v>245</v>
      </c>
      <c r="F97" s="145"/>
      <c r="G97" s="145"/>
      <c r="H97" s="145"/>
      <c r="I97" s="68">
        <f>I96</f>
        <v>1600</v>
      </c>
      <c r="J97" s="15"/>
    </row>
    <row r="98" spans="1:10" ht="18" customHeight="1" x14ac:dyDescent="0.3">
      <c r="B98" s="66">
        <v>44834</v>
      </c>
      <c r="C98" s="67">
        <v>90</v>
      </c>
      <c r="D98" s="67" t="s">
        <v>159</v>
      </c>
      <c r="E98" s="145" t="s">
        <v>246</v>
      </c>
      <c r="F98" s="145"/>
      <c r="G98" s="145"/>
      <c r="H98" s="145"/>
      <c r="I98" s="68">
        <f>I97</f>
        <v>1600</v>
      </c>
      <c r="J98" s="15"/>
    </row>
    <row r="99" spans="1:10" ht="18" customHeight="1" x14ac:dyDescent="0.3">
      <c r="B99" s="66">
        <v>44835</v>
      </c>
      <c r="C99" s="67">
        <v>60</v>
      </c>
      <c r="D99" s="67" t="s">
        <v>185</v>
      </c>
      <c r="E99" s="157" t="s">
        <v>247</v>
      </c>
      <c r="F99" s="158"/>
      <c r="G99" s="158"/>
      <c r="H99" s="159"/>
      <c r="I99" s="15"/>
      <c r="J99" s="68">
        <v>4800</v>
      </c>
    </row>
    <row r="100" spans="1:10" ht="18" customHeight="1" x14ac:dyDescent="0.3">
      <c r="B100" s="66">
        <v>44865</v>
      </c>
      <c r="C100" s="67">
        <v>90</v>
      </c>
      <c r="D100" s="67" t="s">
        <v>259</v>
      </c>
      <c r="E100" s="145" t="s">
        <v>248</v>
      </c>
      <c r="F100" s="145"/>
      <c r="G100" s="145"/>
      <c r="H100" s="145"/>
      <c r="I100" s="68">
        <f>I98</f>
        <v>1600</v>
      </c>
      <c r="J100" s="15"/>
    </row>
    <row r="101" spans="1:10" ht="18" customHeight="1" x14ac:dyDescent="0.3">
      <c r="B101" s="66">
        <v>44895</v>
      </c>
      <c r="C101" s="67">
        <v>90</v>
      </c>
      <c r="D101" s="67" t="s">
        <v>159</v>
      </c>
      <c r="E101" s="145" t="s">
        <v>249</v>
      </c>
      <c r="F101" s="145"/>
      <c r="G101" s="145"/>
      <c r="H101" s="145"/>
      <c r="I101" s="68">
        <f>I100</f>
        <v>1600</v>
      </c>
      <c r="J101" s="15"/>
    </row>
    <row r="102" spans="1:10" ht="18" customHeight="1" x14ac:dyDescent="0.3">
      <c r="B102" s="66">
        <v>44926</v>
      </c>
      <c r="C102" s="67">
        <v>90</v>
      </c>
      <c r="D102" s="67" t="s">
        <v>159</v>
      </c>
      <c r="E102" s="145" t="s">
        <v>250</v>
      </c>
      <c r="F102" s="145"/>
      <c r="G102" s="145"/>
      <c r="H102" s="145"/>
      <c r="I102" s="68">
        <f>I101</f>
        <v>1600</v>
      </c>
      <c r="J102" s="15"/>
    </row>
    <row r="103" spans="1:10" ht="18" customHeight="1" x14ac:dyDescent="0.3">
      <c r="B103" s="94"/>
      <c r="C103" s="94"/>
      <c r="D103" s="94"/>
      <c r="E103" s="149" t="s">
        <v>109</v>
      </c>
      <c r="F103" s="150"/>
      <c r="G103" s="150"/>
      <c r="H103" s="151"/>
      <c r="I103" s="99">
        <f>SUM(I95:I102)</f>
        <v>9600</v>
      </c>
      <c r="J103" s="99">
        <f>SUM(J95:J102)</f>
        <v>9600</v>
      </c>
    </row>
    <row r="105" spans="1:10" x14ac:dyDescent="0.25">
      <c r="A105" s="11" t="s">
        <v>178</v>
      </c>
      <c r="B105" s="14" t="s">
        <v>262</v>
      </c>
    </row>
    <row r="106" spans="1:10" ht="16.2" customHeight="1" x14ac:dyDescent="0.3">
      <c r="B106" s="152" t="s">
        <v>263</v>
      </c>
      <c r="C106" s="153"/>
      <c r="D106" s="153"/>
      <c r="E106" s="153"/>
      <c r="F106" s="153"/>
      <c r="G106" s="153"/>
      <c r="H106" s="153"/>
      <c r="I106" s="154"/>
      <c r="J106" s="97" t="s">
        <v>114</v>
      </c>
    </row>
    <row r="107" spans="1:10" ht="27.6" x14ac:dyDescent="0.3">
      <c r="B107" s="98" t="s">
        <v>110</v>
      </c>
      <c r="C107" s="98" t="s">
        <v>120</v>
      </c>
      <c r="D107" s="98" t="s">
        <v>136</v>
      </c>
      <c r="E107" s="155" t="s">
        <v>0</v>
      </c>
      <c r="F107" s="155"/>
      <c r="G107" s="155"/>
      <c r="H107" s="155"/>
      <c r="I107" s="98" t="s">
        <v>1</v>
      </c>
      <c r="J107" s="98" t="s">
        <v>2</v>
      </c>
    </row>
    <row r="108" spans="1:10" ht="18" customHeight="1" x14ac:dyDescent="0.3">
      <c r="B108" s="66">
        <v>44773</v>
      </c>
      <c r="C108" s="67">
        <v>90</v>
      </c>
      <c r="D108" s="67"/>
      <c r="E108" s="145" t="s">
        <v>244</v>
      </c>
      <c r="F108" s="145"/>
      <c r="G108" s="145"/>
      <c r="H108" s="145"/>
      <c r="I108" s="15"/>
      <c r="J108" s="68">
        <v>1600</v>
      </c>
    </row>
    <row r="109" spans="1:10" ht="18" customHeight="1" x14ac:dyDescent="0.3">
      <c r="B109" s="66">
        <v>44804</v>
      </c>
      <c r="C109" s="67">
        <v>90</v>
      </c>
      <c r="D109" s="67" t="s">
        <v>159</v>
      </c>
      <c r="E109" s="145" t="s">
        <v>245</v>
      </c>
      <c r="F109" s="145"/>
      <c r="G109" s="145"/>
      <c r="H109" s="145"/>
      <c r="I109" s="15"/>
      <c r="J109" s="68">
        <f>J108</f>
        <v>1600</v>
      </c>
    </row>
    <row r="110" spans="1:10" ht="18" customHeight="1" x14ac:dyDescent="0.3">
      <c r="B110" s="66">
        <v>44834</v>
      </c>
      <c r="C110" s="67">
        <v>90</v>
      </c>
      <c r="D110" s="67" t="s">
        <v>159</v>
      </c>
      <c r="E110" s="145" t="s">
        <v>246</v>
      </c>
      <c r="F110" s="145"/>
      <c r="G110" s="145"/>
      <c r="H110" s="145"/>
      <c r="I110" s="15"/>
      <c r="J110" s="68">
        <f>J109</f>
        <v>1600</v>
      </c>
    </row>
    <row r="111" spans="1:10" ht="18" customHeight="1" x14ac:dyDescent="0.3">
      <c r="B111" s="66">
        <v>44865</v>
      </c>
      <c r="C111" s="67">
        <v>90</v>
      </c>
      <c r="D111" s="67" t="s">
        <v>259</v>
      </c>
      <c r="E111" s="145" t="s">
        <v>248</v>
      </c>
      <c r="F111" s="145"/>
      <c r="G111" s="145"/>
      <c r="H111" s="145"/>
      <c r="I111" s="15"/>
      <c r="J111" s="68">
        <f>J110</f>
        <v>1600</v>
      </c>
    </row>
    <row r="112" spans="1:10" ht="18" customHeight="1" x14ac:dyDescent="0.3">
      <c r="B112" s="66">
        <v>44895</v>
      </c>
      <c r="C112" s="67">
        <v>90</v>
      </c>
      <c r="D112" s="67" t="s">
        <v>159</v>
      </c>
      <c r="E112" s="145" t="s">
        <v>249</v>
      </c>
      <c r="F112" s="145"/>
      <c r="G112" s="145"/>
      <c r="H112" s="145"/>
      <c r="I112" s="15"/>
      <c r="J112" s="68">
        <f>J111</f>
        <v>1600</v>
      </c>
    </row>
    <row r="113" spans="1:11" ht="18" customHeight="1" x14ac:dyDescent="0.3">
      <c r="B113" s="66">
        <v>44926</v>
      </c>
      <c r="C113" s="67">
        <v>90</v>
      </c>
      <c r="D113" s="67" t="s">
        <v>159</v>
      </c>
      <c r="E113" s="145" t="s">
        <v>250</v>
      </c>
      <c r="F113" s="145"/>
      <c r="G113" s="145"/>
      <c r="H113" s="145"/>
      <c r="I113" s="15"/>
      <c r="J113" s="68">
        <f>J112</f>
        <v>1600</v>
      </c>
    </row>
    <row r="114" spans="1:11" ht="18" customHeight="1" x14ac:dyDescent="0.3">
      <c r="B114" s="66">
        <v>44926</v>
      </c>
      <c r="C114" s="67"/>
      <c r="D114" s="67"/>
      <c r="E114" s="157" t="s">
        <v>204</v>
      </c>
      <c r="F114" s="158"/>
      <c r="G114" s="158"/>
      <c r="H114" s="159"/>
      <c r="I114" s="40">
        <v>9600</v>
      </c>
      <c r="J114" s="15"/>
    </row>
    <row r="115" spans="1:11" ht="18" customHeight="1" x14ac:dyDescent="0.3">
      <c r="B115" s="94"/>
      <c r="C115" s="94"/>
      <c r="D115" s="94"/>
      <c r="E115" s="149" t="s">
        <v>109</v>
      </c>
      <c r="F115" s="150"/>
      <c r="G115" s="150"/>
      <c r="H115" s="151"/>
      <c r="I115" s="99">
        <f>SUM(I108:I114)</f>
        <v>9600</v>
      </c>
      <c r="J115" s="99">
        <f>SUM(J108:J114)</f>
        <v>9600</v>
      </c>
    </row>
    <row r="117" spans="1:11" x14ac:dyDescent="0.25">
      <c r="A117" s="11" t="s">
        <v>206</v>
      </c>
      <c r="B117" s="14" t="s">
        <v>264</v>
      </c>
    </row>
    <row r="118" spans="1:11" x14ac:dyDescent="0.3">
      <c r="B118" s="12" t="s">
        <v>265</v>
      </c>
    </row>
    <row r="121" spans="1:11" x14ac:dyDescent="0.3">
      <c r="B121" s="13" t="s">
        <v>266</v>
      </c>
    </row>
    <row r="122" spans="1:11" ht="15" x14ac:dyDescent="0.3">
      <c r="A122" s="11" t="s">
        <v>3</v>
      </c>
      <c r="B122" s="23" t="s">
        <v>267</v>
      </c>
    </row>
    <row r="123" spans="1:11" x14ac:dyDescent="0.3">
      <c r="B123" s="160" t="s">
        <v>194</v>
      </c>
      <c r="C123" s="161"/>
      <c r="D123" s="161"/>
      <c r="E123" s="161"/>
      <c r="F123" s="161"/>
      <c r="G123" s="161"/>
      <c r="H123" s="161"/>
      <c r="I123" s="161"/>
      <c r="J123" s="161"/>
      <c r="K123" s="41" t="s">
        <v>113</v>
      </c>
    </row>
    <row r="124" spans="1:11" ht="27.6" x14ac:dyDescent="0.3">
      <c r="B124" s="42" t="s">
        <v>110</v>
      </c>
      <c r="C124" s="42" t="s">
        <v>120</v>
      </c>
      <c r="D124" s="43" t="s">
        <v>136</v>
      </c>
      <c r="E124" s="42" t="s">
        <v>112</v>
      </c>
      <c r="F124" s="42" t="s">
        <v>137</v>
      </c>
      <c r="G124" s="162" t="s">
        <v>0</v>
      </c>
      <c r="H124" s="163"/>
      <c r="I124" s="164"/>
      <c r="J124" s="44" t="s">
        <v>1</v>
      </c>
      <c r="K124" s="42" t="s">
        <v>2</v>
      </c>
    </row>
    <row r="125" spans="1:11" ht="18" customHeight="1" x14ac:dyDescent="0.3">
      <c r="B125" s="37">
        <v>44865</v>
      </c>
      <c r="C125" s="38">
        <v>90</v>
      </c>
      <c r="D125" s="38" t="s">
        <v>184</v>
      </c>
      <c r="E125" s="50" t="s">
        <v>268</v>
      </c>
      <c r="F125" s="46"/>
      <c r="G125" s="183" t="s">
        <v>269</v>
      </c>
      <c r="H125" s="184"/>
      <c r="I125" s="185"/>
      <c r="J125" s="47">
        <v>200</v>
      </c>
      <c r="K125" s="108"/>
    </row>
    <row r="126" spans="1:11" ht="18" customHeight="1" x14ac:dyDescent="0.3">
      <c r="B126" s="37">
        <v>44865</v>
      </c>
      <c r="C126" s="38">
        <v>90</v>
      </c>
      <c r="D126" s="38" t="s">
        <v>184</v>
      </c>
      <c r="E126" s="50">
        <v>9300</v>
      </c>
      <c r="F126" s="46"/>
      <c r="G126" s="170" t="s">
        <v>269</v>
      </c>
      <c r="H126" s="145"/>
      <c r="I126" s="145"/>
      <c r="J126" s="47"/>
      <c r="K126" s="40">
        <v>200</v>
      </c>
    </row>
    <row r="128" spans="1:11" ht="15" x14ac:dyDescent="0.3">
      <c r="A128" s="11" t="s">
        <v>6</v>
      </c>
      <c r="B128" s="23" t="s">
        <v>270</v>
      </c>
    </row>
    <row r="129" spans="1:13" x14ac:dyDescent="0.3">
      <c r="B129" s="160" t="s">
        <v>194</v>
      </c>
      <c r="C129" s="161"/>
      <c r="D129" s="161"/>
      <c r="E129" s="161"/>
      <c r="F129" s="161"/>
      <c r="G129" s="161"/>
      <c r="H129" s="161"/>
      <c r="I129" s="161"/>
      <c r="J129" s="161"/>
      <c r="K129" s="41" t="s">
        <v>113</v>
      </c>
    </row>
    <row r="130" spans="1:13" ht="27.6" x14ac:dyDescent="0.3">
      <c r="B130" s="42" t="s">
        <v>110</v>
      </c>
      <c r="C130" s="42" t="s">
        <v>120</v>
      </c>
      <c r="D130" s="43" t="s">
        <v>136</v>
      </c>
      <c r="E130" s="42" t="s">
        <v>112</v>
      </c>
      <c r="F130" s="42" t="s">
        <v>137</v>
      </c>
      <c r="G130" s="162" t="s">
        <v>0</v>
      </c>
      <c r="H130" s="163"/>
      <c r="I130" s="164"/>
      <c r="J130" s="44" t="s">
        <v>1</v>
      </c>
      <c r="K130" s="42" t="s">
        <v>2</v>
      </c>
    </row>
    <row r="131" spans="1:13" ht="18" customHeight="1" x14ac:dyDescent="0.3">
      <c r="B131" s="37">
        <v>44910</v>
      </c>
      <c r="C131" s="38">
        <v>60</v>
      </c>
      <c r="D131" s="38" t="s">
        <v>271</v>
      </c>
      <c r="E131" s="50">
        <v>1200</v>
      </c>
      <c r="F131" s="57"/>
      <c r="G131" s="170" t="s">
        <v>272</v>
      </c>
      <c r="H131" s="145"/>
      <c r="I131" s="145"/>
      <c r="J131" s="47"/>
      <c r="K131" s="108">
        <v>600</v>
      </c>
    </row>
    <row r="132" spans="1:13" ht="18" customHeight="1" x14ac:dyDescent="0.3">
      <c r="B132" s="37">
        <v>44910</v>
      </c>
      <c r="C132" s="38">
        <v>60</v>
      </c>
      <c r="D132" s="38" t="s">
        <v>271</v>
      </c>
      <c r="E132" s="50">
        <v>1100</v>
      </c>
      <c r="F132" s="57">
        <v>11038</v>
      </c>
      <c r="G132" s="170" t="s">
        <v>272</v>
      </c>
      <c r="H132" s="145"/>
      <c r="I132" s="145"/>
      <c r="J132" s="47">
        <v>600</v>
      </c>
      <c r="K132" s="40"/>
    </row>
    <row r="134" spans="1:13" x14ac:dyDescent="0.3">
      <c r="A134" s="11" t="s">
        <v>4</v>
      </c>
      <c r="B134" s="12" t="s">
        <v>157</v>
      </c>
    </row>
    <row r="135" spans="1:13" ht="10.95" customHeight="1" x14ac:dyDescent="0.3">
      <c r="A135" s="26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1:13" x14ac:dyDescent="0.3">
      <c r="A136" s="26"/>
      <c r="B136" s="28" t="s">
        <v>148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1:13" ht="10.95" customHeight="1" x14ac:dyDescent="0.3">
      <c r="A137" s="26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1:13" ht="18" customHeight="1" x14ac:dyDescent="0.3">
      <c r="A138" s="26"/>
      <c r="B138" s="29" t="s">
        <v>120</v>
      </c>
      <c r="C138" s="81">
        <v>20</v>
      </c>
      <c r="D138" s="27"/>
      <c r="E138" s="29" t="s">
        <v>121</v>
      </c>
      <c r="F138" s="31" t="s">
        <v>197</v>
      </c>
      <c r="G138" s="27"/>
      <c r="H138" s="165" t="s">
        <v>122</v>
      </c>
      <c r="I138" s="165"/>
      <c r="J138" s="32" t="s">
        <v>185</v>
      </c>
      <c r="K138" s="27"/>
      <c r="L138" s="27"/>
      <c r="M138" s="27"/>
    </row>
    <row r="139" spans="1:13" ht="18" customHeight="1" x14ac:dyDescent="0.3">
      <c r="A139" s="26"/>
      <c r="B139" s="29" t="s">
        <v>111</v>
      </c>
      <c r="C139" s="82">
        <v>3569.84</v>
      </c>
      <c r="D139" s="27"/>
      <c r="E139" s="29" t="s">
        <v>146</v>
      </c>
      <c r="F139" s="83">
        <f>C139+J144</f>
        <v>4169.84</v>
      </c>
      <c r="G139" s="27"/>
      <c r="H139" s="27"/>
      <c r="I139" s="27"/>
      <c r="J139" s="27"/>
      <c r="K139" s="27"/>
      <c r="L139" s="27"/>
      <c r="M139" s="27"/>
    </row>
    <row r="140" spans="1:13" ht="10.95" customHeight="1" x14ac:dyDescent="0.3">
      <c r="A140" s="26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1:13" x14ac:dyDescent="0.3">
      <c r="A141" s="26"/>
      <c r="B141" s="28" t="s">
        <v>129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1:13" ht="10.95" customHeight="1" x14ac:dyDescent="0.3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ht="27.6" x14ac:dyDescent="0.3">
      <c r="A143" s="26"/>
      <c r="B143" s="84" t="s">
        <v>110</v>
      </c>
      <c r="C143" s="109" t="s">
        <v>143</v>
      </c>
      <c r="D143" s="34" t="s">
        <v>145</v>
      </c>
      <c r="E143" s="166" t="s">
        <v>0</v>
      </c>
      <c r="F143" s="166"/>
      <c r="G143" s="35" t="s">
        <v>131</v>
      </c>
      <c r="H143" s="84" t="s">
        <v>132</v>
      </c>
      <c r="I143" s="33" t="s">
        <v>133</v>
      </c>
      <c r="J143" s="84" t="s">
        <v>128</v>
      </c>
      <c r="K143" s="36" t="s">
        <v>134</v>
      </c>
      <c r="L143" s="36" t="s">
        <v>147</v>
      </c>
      <c r="M143" s="27"/>
    </row>
    <row r="144" spans="1:13" ht="18" customHeight="1" x14ac:dyDescent="0.3">
      <c r="A144" s="26"/>
      <c r="B144" s="110">
        <v>44926</v>
      </c>
      <c r="C144" s="22" t="s">
        <v>273</v>
      </c>
      <c r="D144" s="67">
        <v>11038</v>
      </c>
      <c r="E144" s="167" t="s">
        <v>272</v>
      </c>
      <c r="F144" s="167"/>
      <c r="G144" s="111"/>
      <c r="H144" s="56"/>
      <c r="I144" s="57"/>
      <c r="J144" s="112">
        <v>600</v>
      </c>
      <c r="K144" s="67"/>
      <c r="L144" s="67" t="s">
        <v>271</v>
      </c>
      <c r="M144" s="27"/>
    </row>
    <row r="145" spans="1:13" ht="10.95" customHeight="1" x14ac:dyDescent="0.3">
      <c r="A145" s="26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7" spans="1:13" ht="15" x14ac:dyDescent="0.3">
      <c r="A147" s="11" t="s">
        <v>5</v>
      </c>
      <c r="B147" s="23" t="s">
        <v>117</v>
      </c>
    </row>
    <row r="148" spans="1:13" x14ac:dyDescent="0.3">
      <c r="B148" s="160" t="s">
        <v>194</v>
      </c>
      <c r="C148" s="161"/>
      <c r="D148" s="161"/>
      <c r="E148" s="161"/>
      <c r="F148" s="161"/>
      <c r="G148" s="161"/>
      <c r="H148" s="161"/>
      <c r="I148" s="161"/>
      <c r="J148" s="161"/>
      <c r="K148" s="41" t="s">
        <v>113</v>
      </c>
    </row>
    <row r="149" spans="1:13" ht="27.6" x14ac:dyDescent="0.3">
      <c r="B149" s="42" t="s">
        <v>110</v>
      </c>
      <c r="C149" s="42" t="s">
        <v>120</v>
      </c>
      <c r="D149" s="43" t="s">
        <v>136</v>
      </c>
      <c r="E149" s="42" t="s">
        <v>112</v>
      </c>
      <c r="F149" s="42" t="s">
        <v>137</v>
      </c>
      <c r="G149" s="162" t="s">
        <v>0</v>
      </c>
      <c r="H149" s="163"/>
      <c r="I149" s="164"/>
      <c r="J149" s="44" t="s">
        <v>1</v>
      </c>
      <c r="K149" s="42" t="s">
        <v>2</v>
      </c>
    </row>
    <row r="150" spans="1:13" ht="18" customHeight="1" x14ac:dyDescent="0.3">
      <c r="B150" s="37">
        <v>44926</v>
      </c>
      <c r="C150" s="38">
        <v>20</v>
      </c>
      <c r="D150" s="38" t="s">
        <v>185</v>
      </c>
      <c r="E150" s="50">
        <v>1100</v>
      </c>
      <c r="F150" s="57">
        <v>11038</v>
      </c>
      <c r="G150" s="170" t="s">
        <v>272</v>
      </c>
      <c r="H150" s="145"/>
      <c r="I150" s="145"/>
      <c r="J150" s="47"/>
      <c r="K150" s="108">
        <v>600</v>
      </c>
    </row>
    <row r="151" spans="1:13" ht="18" customHeight="1" x14ac:dyDescent="0.3">
      <c r="B151" s="37">
        <v>44926</v>
      </c>
      <c r="C151" s="38">
        <v>20</v>
      </c>
      <c r="D151" s="38" t="s">
        <v>185</v>
      </c>
      <c r="E151" s="50">
        <v>1050</v>
      </c>
      <c r="F151" s="57"/>
      <c r="G151" s="186">
        <v>2022120</v>
      </c>
      <c r="H151" s="186"/>
      <c r="I151" s="186"/>
      <c r="J151" s="47">
        <v>600</v>
      </c>
      <c r="K151" s="40"/>
    </row>
    <row r="152" spans="1:13" x14ac:dyDescent="0.3">
      <c r="B152" s="113"/>
      <c r="C152" s="114"/>
      <c r="D152" s="114"/>
      <c r="E152" s="115"/>
      <c r="F152" s="78"/>
      <c r="G152" s="116"/>
      <c r="H152" s="79"/>
      <c r="I152" s="79"/>
      <c r="J152" s="117"/>
      <c r="K152" s="118"/>
    </row>
    <row r="153" spans="1:13" x14ac:dyDescent="0.3">
      <c r="A153" s="11" t="s">
        <v>178</v>
      </c>
      <c r="B153" s="119" t="s">
        <v>274</v>
      </c>
      <c r="C153" s="114"/>
      <c r="D153" s="114"/>
      <c r="E153" s="115"/>
      <c r="F153" s="78"/>
      <c r="G153" s="116"/>
      <c r="H153" s="79"/>
      <c r="I153" s="79"/>
      <c r="J153" s="117"/>
      <c r="K153" s="118"/>
    </row>
    <row r="154" spans="1:13" x14ac:dyDescent="0.3">
      <c r="B154" s="152" t="s">
        <v>275</v>
      </c>
      <c r="C154" s="153"/>
      <c r="D154" s="153"/>
      <c r="E154" s="153"/>
      <c r="F154" s="153"/>
      <c r="G154" s="153"/>
      <c r="H154" s="153"/>
      <c r="I154" s="153"/>
      <c r="J154" s="64" t="s">
        <v>114</v>
      </c>
      <c r="K154" s="118"/>
    </row>
    <row r="155" spans="1:13" ht="27.6" x14ac:dyDescent="0.3">
      <c r="B155" s="65" t="s">
        <v>110</v>
      </c>
      <c r="C155" s="65" t="s">
        <v>120</v>
      </c>
      <c r="D155" s="65" t="s">
        <v>136</v>
      </c>
      <c r="E155" s="156" t="s">
        <v>0</v>
      </c>
      <c r="F155" s="156"/>
      <c r="G155" s="156"/>
      <c r="H155" s="156"/>
      <c r="I155" s="65" t="s">
        <v>1</v>
      </c>
      <c r="J155" s="65" t="s">
        <v>2</v>
      </c>
      <c r="K155" s="118"/>
    </row>
    <row r="156" spans="1:13" x14ac:dyDescent="0.3">
      <c r="B156" s="66">
        <v>44865</v>
      </c>
      <c r="C156" s="67">
        <v>90</v>
      </c>
      <c r="D156" s="38" t="s">
        <v>184</v>
      </c>
      <c r="E156" s="145" t="s">
        <v>269</v>
      </c>
      <c r="F156" s="145"/>
      <c r="G156" s="145"/>
      <c r="H156" s="145"/>
      <c r="I156" s="120">
        <v>200</v>
      </c>
      <c r="J156" s="121"/>
      <c r="K156" s="118"/>
    </row>
    <row r="157" spans="1:13" x14ac:dyDescent="0.3">
      <c r="B157" s="66">
        <v>44895</v>
      </c>
      <c r="C157" s="67">
        <v>90</v>
      </c>
      <c r="D157" s="67" t="s">
        <v>276</v>
      </c>
      <c r="E157" s="145" t="s">
        <v>277</v>
      </c>
      <c r="F157" s="145"/>
      <c r="G157" s="145"/>
      <c r="H157" s="145"/>
      <c r="I157" s="121">
        <v>200</v>
      </c>
      <c r="J157" s="122"/>
      <c r="K157" s="118"/>
    </row>
    <row r="158" spans="1:13" x14ac:dyDescent="0.3">
      <c r="B158" s="66">
        <v>44926</v>
      </c>
      <c r="C158" s="67">
        <v>90</v>
      </c>
      <c r="D158" s="67" t="s">
        <v>276</v>
      </c>
      <c r="E158" s="145" t="s">
        <v>278</v>
      </c>
      <c r="F158" s="145"/>
      <c r="G158" s="145"/>
      <c r="H158" s="145"/>
      <c r="I158" s="121">
        <v>200</v>
      </c>
      <c r="J158" s="122"/>
      <c r="K158" s="118"/>
    </row>
    <row r="159" spans="1:13" x14ac:dyDescent="0.3">
      <c r="B159" s="66">
        <v>44926</v>
      </c>
      <c r="C159" s="67">
        <v>60</v>
      </c>
      <c r="D159" s="38" t="s">
        <v>271</v>
      </c>
      <c r="E159" s="145" t="s">
        <v>272</v>
      </c>
      <c r="F159" s="145"/>
      <c r="G159" s="145"/>
      <c r="H159" s="145"/>
      <c r="I159" s="121"/>
      <c r="J159" s="123">
        <v>600</v>
      </c>
      <c r="K159" s="118"/>
    </row>
    <row r="160" spans="1:13" x14ac:dyDescent="0.3">
      <c r="B160" s="66"/>
      <c r="C160" s="67"/>
      <c r="D160" s="67"/>
      <c r="E160" s="157"/>
      <c r="F160" s="158"/>
      <c r="G160" s="158"/>
      <c r="H160" s="159"/>
      <c r="I160" s="124">
        <f>SUM(I156:I159)</f>
        <v>600</v>
      </c>
      <c r="J160" s="124">
        <f>SUM(J156:J159)</f>
        <v>600</v>
      </c>
      <c r="K160" s="118"/>
    </row>
    <row r="161" spans="1:11" x14ac:dyDescent="0.3">
      <c r="B161" s="113"/>
      <c r="C161" s="114"/>
      <c r="D161" s="114"/>
      <c r="E161" s="115"/>
      <c r="F161" s="78"/>
      <c r="G161" s="116"/>
      <c r="H161" s="79"/>
      <c r="I161" s="79"/>
      <c r="J161" s="117"/>
      <c r="K161" s="118"/>
    </row>
    <row r="162" spans="1:11" x14ac:dyDescent="0.3">
      <c r="A162" s="11" t="s">
        <v>206</v>
      </c>
      <c r="B162" s="119" t="s">
        <v>279</v>
      </c>
      <c r="C162" s="114"/>
      <c r="D162" s="114"/>
      <c r="E162" s="115"/>
      <c r="F162" s="78"/>
      <c r="G162" s="116"/>
      <c r="H162" s="79"/>
      <c r="I162" s="79"/>
      <c r="J162" s="117"/>
      <c r="K162" s="118"/>
    </row>
    <row r="163" spans="1:11" x14ac:dyDescent="0.3">
      <c r="B163" s="152" t="s">
        <v>275</v>
      </c>
      <c r="C163" s="153"/>
      <c r="D163" s="153"/>
      <c r="E163" s="153"/>
      <c r="F163" s="153"/>
      <c r="G163" s="153"/>
      <c r="H163" s="153"/>
      <c r="I163" s="153"/>
      <c r="J163" s="64" t="s">
        <v>114</v>
      </c>
      <c r="K163" s="118"/>
    </row>
    <row r="164" spans="1:11" ht="27.6" x14ac:dyDescent="0.3">
      <c r="B164" s="65" t="s">
        <v>110</v>
      </c>
      <c r="C164" s="65" t="s">
        <v>120</v>
      </c>
      <c r="D164" s="65" t="s">
        <v>136</v>
      </c>
      <c r="E164" s="156" t="s">
        <v>0</v>
      </c>
      <c r="F164" s="156"/>
      <c r="G164" s="156"/>
      <c r="H164" s="156"/>
      <c r="I164" s="65" t="s">
        <v>1</v>
      </c>
      <c r="J164" s="65" t="s">
        <v>2</v>
      </c>
      <c r="K164" s="118"/>
    </row>
    <row r="165" spans="1:11" x14ac:dyDescent="0.3">
      <c r="B165" s="66">
        <v>44865</v>
      </c>
      <c r="C165" s="67">
        <v>90</v>
      </c>
      <c r="D165" s="38" t="s">
        <v>184</v>
      </c>
      <c r="E165" s="145" t="s">
        <v>269</v>
      </c>
      <c r="F165" s="145"/>
      <c r="G165" s="145"/>
      <c r="H165" s="145"/>
      <c r="I165" s="15"/>
      <c r="J165" s="120">
        <v>200</v>
      </c>
      <c r="K165" s="118"/>
    </row>
    <row r="166" spans="1:11" x14ac:dyDescent="0.3">
      <c r="B166" s="66">
        <v>44895</v>
      </c>
      <c r="C166" s="67">
        <v>90</v>
      </c>
      <c r="D166" s="67" t="s">
        <v>276</v>
      </c>
      <c r="E166" s="145" t="s">
        <v>277</v>
      </c>
      <c r="F166" s="145"/>
      <c r="G166" s="145"/>
      <c r="H166" s="145"/>
      <c r="I166" s="15"/>
      <c r="J166" s="121">
        <v>200</v>
      </c>
      <c r="K166" s="118"/>
    </row>
    <row r="167" spans="1:11" x14ac:dyDescent="0.3">
      <c r="B167" s="66">
        <v>44926</v>
      </c>
      <c r="C167" s="67">
        <v>90</v>
      </c>
      <c r="D167" s="67" t="s">
        <v>276</v>
      </c>
      <c r="E167" s="145" t="s">
        <v>278</v>
      </c>
      <c r="F167" s="145"/>
      <c r="G167" s="145"/>
      <c r="H167" s="145"/>
      <c r="I167" s="15"/>
      <c r="J167" s="121">
        <v>200</v>
      </c>
      <c r="K167" s="118"/>
    </row>
    <row r="168" spans="1:11" x14ac:dyDescent="0.3">
      <c r="B168" s="66">
        <v>44926</v>
      </c>
      <c r="C168" s="67"/>
      <c r="D168" s="38"/>
      <c r="E168" s="157" t="s">
        <v>204</v>
      </c>
      <c r="F168" s="158"/>
      <c r="G168" s="158"/>
      <c r="H168" s="159"/>
      <c r="I168" s="123">
        <v>600</v>
      </c>
      <c r="J168" s="15"/>
      <c r="K168" s="118"/>
    </row>
    <row r="169" spans="1:11" x14ac:dyDescent="0.3">
      <c r="B169" s="66"/>
      <c r="C169" s="67"/>
      <c r="D169" s="67"/>
      <c r="E169" s="157"/>
      <c r="F169" s="158"/>
      <c r="G169" s="158"/>
      <c r="H169" s="159"/>
      <c r="I169" s="124">
        <f>SUM(I165:I168)</f>
        <v>600</v>
      </c>
      <c r="J169" s="124">
        <f>SUM(J165:J168)</f>
        <v>600</v>
      </c>
      <c r="K169" s="118"/>
    </row>
    <row r="170" spans="1:11" x14ac:dyDescent="0.3">
      <c r="B170" s="113"/>
      <c r="C170" s="114"/>
      <c r="D170" s="114"/>
      <c r="E170" s="115"/>
      <c r="F170" s="78"/>
      <c r="G170" s="116"/>
      <c r="H170" s="79"/>
      <c r="I170" s="79"/>
      <c r="J170" s="117"/>
      <c r="K170" s="118"/>
    </row>
    <row r="171" spans="1:11" x14ac:dyDescent="0.3">
      <c r="B171" s="113"/>
      <c r="C171" s="114"/>
      <c r="D171" s="114"/>
      <c r="E171" s="115"/>
      <c r="F171" s="78"/>
      <c r="G171" s="116"/>
      <c r="H171" s="79"/>
      <c r="I171" s="79"/>
      <c r="J171" s="117"/>
      <c r="K171" s="118"/>
    </row>
    <row r="172" spans="1:11" x14ac:dyDescent="0.3">
      <c r="B172" s="13" t="s">
        <v>280</v>
      </c>
    </row>
    <row r="173" spans="1:11" ht="15" x14ac:dyDescent="0.25">
      <c r="A173" s="11" t="s">
        <v>3</v>
      </c>
      <c r="B173" s="125" t="s">
        <v>163</v>
      </c>
    </row>
    <row r="174" spans="1:11" ht="30" customHeight="1" x14ac:dyDescent="0.3">
      <c r="B174" s="126" t="s">
        <v>164</v>
      </c>
      <c r="C174" s="189" t="s">
        <v>167</v>
      </c>
      <c r="D174" s="189"/>
      <c r="E174" s="188" t="s">
        <v>165</v>
      </c>
      <c r="F174" s="188"/>
      <c r="G174" s="190" t="s">
        <v>281</v>
      </c>
      <c r="H174" s="190"/>
      <c r="I174" s="188" t="s">
        <v>166</v>
      </c>
      <c r="J174" s="188"/>
    </row>
    <row r="175" spans="1:11" ht="21" customHeight="1" x14ac:dyDescent="0.3">
      <c r="B175" s="127" t="s">
        <v>179</v>
      </c>
      <c r="C175" s="189" t="s">
        <v>180</v>
      </c>
      <c r="D175" s="189"/>
      <c r="E175" s="127" t="s">
        <v>1</v>
      </c>
      <c r="F175" s="127" t="s">
        <v>2</v>
      </c>
      <c r="G175" s="127" t="s">
        <v>1</v>
      </c>
      <c r="H175" s="127" t="s">
        <v>2</v>
      </c>
      <c r="I175" s="127" t="s">
        <v>1</v>
      </c>
      <c r="J175" s="127" t="s">
        <v>2</v>
      </c>
    </row>
    <row r="176" spans="1:11" ht="18" customHeight="1" x14ac:dyDescent="0.3">
      <c r="B176" s="128" t="s">
        <v>168</v>
      </c>
      <c r="C176" s="187" t="s">
        <v>7</v>
      </c>
      <c r="D176" s="187"/>
      <c r="E176" s="130">
        <v>360000</v>
      </c>
      <c r="F176" s="129"/>
      <c r="G176" s="15"/>
      <c r="H176" s="15"/>
      <c r="I176" s="130">
        <v>360000</v>
      </c>
      <c r="J176" s="129"/>
    </row>
    <row r="177" spans="2:10" ht="18" customHeight="1" x14ac:dyDescent="0.3">
      <c r="B177" s="128" t="s">
        <v>169</v>
      </c>
      <c r="C177" s="187" t="s">
        <v>9</v>
      </c>
      <c r="D177" s="187"/>
      <c r="E177" s="130">
        <v>80000</v>
      </c>
      <c r="F177" s="129"/>
      <c r="G177" s="15"/>
      <c r="H177" s="15"/>
      <c r="I177" s="130">
        <v>80000</v>
      </c>
      <c r="J177" s="129"/>
    </row>
    <row r="178" spans="2:10" ht="18" customHeight="1" x14ac:dyDescent="0.3">
      <c r="B178" s="128" t="s">
        <v>170</v>
      </c>
      <c r="C178" s="187" t="s">
        <v>13</v>
      </c>
      <c r="D178" s="187"/>
      <c r="E178" s="129"/>
      <c r="F178" s="130">
        <v>279000</v>
      </c>
      <c r="G178" s="15"/>
      <c r="H178" s="15"/>
      <c r="I178" s="129"/>
      <c r="J178" s="130">
        <v>225500</v>
      </c>
    </row>
    <row r="179" spans="2:10" ht="18" customHeight="1" x14ac:dyDescent="0.3">
      <c r="B179" s="128" t="s">
        <v>115</v>
      </c>
      <c r="C179" s="187" t="s">
        <v>14</v>
      </c>
      <c r="D179" s="187"/>
      <c r="E179" s="130">
        <v>36000</v>
      </c>
      <c r="F179" s="129"/>
      <c r="G179" s="15"/>
      <c r="H179" s="15"/>
      <c r="I179" s="130"/>
      <c r="J179" s="129"/>
    </row>
    <row r="180" spans="2:10" ht="18" customHeight="1" x14ac:dyDescent="0.3">
      <c r="B180" s="128" t="s">
        <v>171</v>
      </c>
      <c r="C180" s="187" t="s">
        <v>15</v>
      </c>
      <c r="D180" s="187"/>
      <c r="E180" s="129"/>
      <c r="F180" s="130">
        <v>290000</v>
      </c>
      <c r="G180" s="15"/>
      <c r="H180" s="15"/>
      <c r="I180" s="129"/>
      <c r="J180" s="130">
        <v>290000</v>
      </c>
    </row>
    <row r="181" spans="2:10" ht="18" customHeight="1" x14ac:dyDescent="0.3">
      <c r="B181" s="131">
        <v>1000</v>
      </c>
      <c r="C181" s="187" t="s">
        <v>16</v>
      </c>
      <c r="D181" s="187"/>
      <c r="E181" s="130">
        <v>2000</v>
      </c>
      <c r="F181" s="129"/>
      <c r="G181" s="15"/>
      <c r="H181" s="15"/>
      <c r="I181" s="130">
        <v>2000</v>
      </c>
      <c r="J181" s="129"/>
    </row>
    <row r="182" spans="2:10" ht="18" customHeight="1" x14ac:dyDescent="0.3">
      <c r="B182" s="131">
        <v>1050</v>
      </c>
      <c r="C182" s="187" t="s">
        <v>17</v>
      </c>
      <c r="D182" s="187"/>
      <c r="E182" s="130">
        <v>56000</v>
      </c>
      <c r="F182" s="129"/>
      <c r="G182" s="15"/>
      <c r="H182" s="15"/>
      <c r="I182" s="130">
        <v>56000</v>
      </c>
      <c r="J182" s="129"/>
    </row>
    <row r="183" spans="2:10" ht="18" customHeight="1" x14ac:dyDescent="0.3">
      <c r="B183" s="131">
        <v>1100</v>
      </c>
      <c r="C183" s="187" t="s">
        <v>21</v>
      </c>
      <c r="D183" s="187"/>
      <c r="E183" s="130">
        <v>40000</v>
      </c>
      <c r="F183" s="129"/>
      <c r="G183" s="15"/>
      <c r="H183" s="15"/>
      <c r="I183" s="130">
        <v>40000</v>
      </c>
      <c r="J183" s="129"/>
    </row>
    <row r="184" spans="2:10" ht="18" customHeight="1" x14ac:dyDescent="0.3">
      <c r="B184" s="131">
        <v>1200</v>
      </c>
      <c r="C184" s="187" t="s">
        <v>22</v>
      </c>
      <c r="D184" s="187"/>
      <c r="E184" s="130">
        <v>12000</v>
      </c>
      <c r="F184" s="129"/>
      <c r="G184" s="15"/>
      <c r="H184" s="15"/>
      <c r="I184" s="130">
        <v>12000</v>
      </c>
      <c r="J184" s="129"/>
    </row>
    <row r="185" spans="2:10" ht="18" customHeight="1" x14ac:dyDescent="0.3">
      <c r="B185" s="131">
        <v>1240</v>
      </c>
      <c r="C185" s="187" t="s">
        <v>23</v>
      </c>
      <c r="D185" s="187"/>
      <c r="E185" s="130">
        <v>16000</v>
      </c>
      <c r="F185" s="132"/>
      <c r="G185" s="15"/>
      <c r="H185" s="15"/>
      <c r="I185" s="130">
        <v>16000</v>
      </c>
      <c r="J185" s="132"/>
    </row>
    <row r="186" spans="2:10" ht="18" customHeight="1" x14ac:dyDescent="0.3">
      <c r="B186" s="131">
        <v>1260</v>
      </c>
      <c r="C186" s="187" t="s">
        <v>24</v>
      </c>
      <c r="D186" s="187"/>
      <c r="E186" s="129"/>
      <c r="F186" s="130">
        <v>18000</v>
      </c>
      <c r="G186" s="15"/>
      <c r="H186" s="15"/>
      <c r="I186" s="129"/>
      <c r="J186" s="130">
        <v>18000</v>
      </c>
    </row>
    <row r="187" spans="2:10" ht="18" customHeight="1" x14ac:dyDescent="0.3">
      <c r="B187" s="131">
        <v>1280</v>
      </c>
      <c r="C187" s="187" t="s">
        <v>26</v>
      </c>
      <c r="D187" s="187"/>
      <c r="E187" s="129"/>
      <c r="F187" s="130">
        <v>21000</v>
      </c>
      <c r="G187" s="15"/>
      <c r="H187" s="15"/>
      <c r="I187" s="129"/>
      <c r="J187" s="130">
        <v>21000</v>
      </c>
    </row>
    <row r="188" spans="2:10" ht="18" customHeight="1" x14ac:dyDescent="0.3">
      <c r="B188" s="131">
        <v>1400</v>
      </c>
      <c r="C188" s="187" t="s">
        <v>27</v>
      </c>
      <c r="D188" s="187"/>
      <c r="E188" s="129"/>
      <c r="F188" s="130">
        <v>75000</v>
      </c>
      <c r="G188" s="15"/>
      <c r="H188" s="15"/>
      <c r="I188" s="129"/>
      <c r="J188" s="130">
        <v>75000</v>
      </c>
    </row>
    <row r="189" spans="2:10" ht="18" customHeight="1" x14ac:dyDescent="0.3">
      <c r="B189" s="131">
        <v>1600</v>
      </c>
      <c r="C189" s="187" t="s">
        <v>181</v>
      </c>
      <c r="D189" s="187"/>
      <c r="E189" s="130">
        <v>25750</v>
      </c>
      <c r="F189" s="129"/>
      <c r="G189" s="15"/>
      <c r="H189" s="15"/>
      <c r="I189" s="130">
        <v>25750</v>
      </c>
      <c r="J189" s="129"/>
    </row>
    <row r="190" spans="2:10" ht="18" customHeight="1" x14ac:dyDescent="0.3">
      <c r="B190" s="131">
        <v>1650</v>
      </c>
      <c r="C190" s="187" t="s">
        <v>182</v>
      </c>
      <c r="D190" s="187"/>
      <c r="E190" s="129"/>
      <c r="F190" s="130">
        <v>47250</v>
      </c>
      <c r="G190" s="15"/>
      <c r="H190" s="15"/>
      <c r="I190" s="129"/>
      <c r="J190" s="130">
        <v>47250</v>
      </c>
    </row>
    <row r="191" spans="2:10" ht="18" customHeight="1" x14ac:dyDescent="0.3">
      <c r="B191" s="131">
        <v>3000</v>
      </c>
      <c r="C191" s="187" t="s">
        <v>34</v>
      </c>
      <c r="D191" s="187"/>
      <c r="E191" s="130">
        <v>85000</v>
      </c>
      <c r="F191" s="129"/>
      <c r="G191" s="15"/>
      <c r="H191" s="15"/>
      <c r="I191" s="130">
        <v>85000</v>
      </c>
      <c r="J191" s="129"/>
    </row>
    <row r="192" spans="2:10" ht="18" customHeight="1" x14ac:dyDescent="0.3">
      <c r="B192" s="131">
        <v>4000</v>
      </c>
      <c r="C192" s="187" t="s">
        <v>35</v>
      </c>
      <c r="D192" s="187"/>
      <c r="E192" s="130">
        <v>75000</v>
      </c>
      <c r="F192" s="129"/>
      <c r="G192" s="130">
        <v>75000</v>
      </c>
      <c r="H192" s="15"/>
      <c r="I192" s="15"/>
      <c r="J192" s="15"/>
    </row>
    <row r="193" spans="1:10" ht="18" customHeight="1" x14ac:dyDescent="0.3">
      <c r="B193" s="131">
        <v>4800</v>
      </c>
      <c r="C193" s="187" t="s">
        <v>183</v>
      </c>
      <c r="D193" s="187"/>
      <c r="E193" s="130">
        <v>36000</v>
      </c>
      <c r="F193" s="129"/>
      <c r="G193" s="130">
        <v>36000</v>
      </c>
      <c r="H193" s="15"/>
      <c r="I193" s="15"/>
      <c r="J193" s="15"/>
    </row>
    <row r="194" spans="1:10" ht="18" customHeight="1" x14ac:dyDescent="0.3">
      <c r="B194" s="131">
        <v>7000</v>
      </c>
      <c r="C194" s="187" t="s">
        <v>282</v>
      </c>
      <c r="D194" s="187"/>
      <c r="E194" s="130">
        <v>135000</v>
      </c>
      <c r="F194" s="129"/>
      <c r="G194" s="130">
        <v>135000</v>
      </c>
      <c r="H194" s="15"/>
      <c r="I194" s="15"/>
      <c r="J194" s="15"/>
    </row>
    <row r="195" spans="1:10" ht="18" customHeight="1" x14ac:dyDescent="0.3">
      <c r="B195" s="131">
        <v>8400</v>
      </c>
      <c r="C195" s="187" t="s">
        <v>172</v>
      </c>
      <c r="D195" s="187"/>
      <c r="E195" s="129"/>
      <c r="F195" s="130">
        <v>225000</v>
      </c>
      <c r="G195" s="15"/>
      <c r="H195" s="130">
        <v>225000</v>
      </c>
      <c r="I195" s="15"/>
      <c r="J195" s="15"/>
    </row>
    <row r="196" spans="1:10" ht="18" customHeight="1" x14ac:dyDescent="0.3">
      <c r="B196" s="131">
        <v>9600</v>
      </c>
      <c r="C196" s="187" t="s">
        <v>68</v>
      </c>
      <c r="D196" s="187"/>
      <c r="E196" s="129"/>
      <c r="F196" s="130">
        <v>3500</v>
      </c>
      <c r="G196" s="15"/>
      <c r="H196" s="130">
        <v>3500</v>
      </c>
      <c r="I196" s="15"/>
      <c r="J196" s="15"/>
    </row>
    <row r="197" spans="1:10" ht="18" customHeight="1" x14ac:dyDescent="0.3">
      <c r="B197" s="131">
        <v>9900</v>
      </c>
      <c r="C197" s="187" t="s">
        <v>173</v>
      </c>
      <c r="D197" s="187"/>
      <c r="E197" s="129"/>
      <c r="F197" s="129"/>
      <c r="G197" s="15"/>
      <c r="H197" s="20">
        <v>17500</v>
      </c>
      <c r="I197" s="15"/>
      <c r="J197" s="15"/>
    </row>
    <row r="198" spans="1:10" s="25" customFormat="1" ht="18" customHeight="1" x14ac:dyDescent="0.3">
      <c r="A198" s="69"/>
      <c r="B198" s="133"/>
      <c r="C198" s="134"/>
      <c r="D198" s="134"/>
      <c r="E198" s="135">
        <v>958750</v>
      </c>
      <c r="F198" s="135">
        <v>958750</v>
      </c>
      <c r="G198" s="136">
        <f>SUM(G176:G197)</f>
        <v>246000</v>
      </c>
      <c r="H198" s="136">
        <f>SUM(H176:H197)</f>
        <v>246000</v>
      </c>
      <c r="I198" s="136">
        <f t="shared" ref="I198:J198" si="0">SUM(I176:I197)</f>
        <v>676750</v>
      </c>
      <c r="J198" s="136">
        <f t="shared" si="0"/>
        <v>676750</v>
      </c>
    </row>
    <row r="200" spans="1:10" ht="15" x14ac:dyDescent="0.3">
      <c r="A200" s="11" t="s">
        <v>6</v>
      </c>
      <c r="B200" s="137" t="s">
        <v>174</v>
      </c>
    </row>
    <row r="201" spans="1:10" ht="18" customHeight="1" x14ac:dyDescent="0.3">
      <c r="B201" s="23" t="s">
        <v>175</v>
      </c>
      <c r="C201" s="23"/>
      <c r="D201" s="23"/>
      <c r="E201" s="138">
        <f>F178</f>
        <v>279000</v>
      </c>
      <c r="F201" s="23"/>
    </row>
    <row r="202" spans="1:10" ht="18" customHeight="1" x14ac:dyDescent="0.3">
      <c r="B202" s="23" t="s">
        <v>173</v>
      </c>
      <c r="C202" s="23"/>
      <c r="D202" s="23"/>
      <c r="E202" s="138">
        <v>17500</v>
      </c>
      <c r="F202" s="139" t="s">
        <v>176</v>
      </c>
    </row>
    <row r="203" spans="1:10" ht="18" customHeight="1" x14ac:dyDescent="0.3">
      <c r="B203" s="23" t="s">
        <v>14</v>
      </c>
      <c r="C203" s="23"/>
      <c r="D203" s="23"/>
      <c r="E203" s="140">
        <v>36000</v>
      </c>
      <c r="F203" s="139" t="s">
        <v>176</v>
      </c>
    </row>
    <row r="204" spans="1:10" ht="18" customHeight="1" x14ac:dyDescent="0.3">
      <c r="B204" s="23" t="s">
        <v>283</v>
      </c>
      <c r="C204" s="23"/>
      <c r="D204" s="23"/>
      <c r="E204" s="138">
        <f>E201-E202-E203</f>
        <v>225500</v>
      </c>
      <c r="F204" s="23"/>
    </row>
    <row r="207" spans="1:10" x14ac:dyDescent="0.3">
      <c r="B207" s="13" t="s">
        <v>284</v>
      </c>
    </row>
    <row r="208" spans="1:10" ht="15" x14ac:dyDescent="0.3">
      <c r="A208" s="11" t="s">
        <v>3</v>
      </c>
      <c r="B208" s="23" t="s">
        <v>157</v>
      </c>
    </row>
    <row r="209" spans="1:13" ht="10.95" customHeight="1" x14ac:dyDescent="0.3">
      <c r="A209" s="26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</row>
    <row r="210" spans="1:13" x14ac:dyDescent="0.3">
      <c r="A210" s="26"/>
      <c r="B210" s="28" t="s">
        <v>148</v>
      </c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</row>
    <row r="211" spans="1:13" ht="10.95" customHeight="1" x14ac:dyDescent="0.3">
      <c r="A211" s="26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</row>
    <row r="212" spans="1:13" ht="18" customHeight="1" x14ac:dyDescent="0.3">
      <c r="A212" s="26"/>
      <c r="B212" s="29" t="s">
        <v>120</v>
      </c>
      <c r="C212" s="81">
        <v>20</v>
      </c>
      <c r="D212" s="27"/>
      <c r="E212" s="29" t="s">
        <v>121</v>
      </c>
      <c r="F212" s="31" t="s">
        <v>161</v>
      </c>
      <c r="G212" s="27"/>
      <c r="H212" s="165" t="s">
        <v>122</v>
      </c>
      <c r="I212" s="165"/>
      <c r="J212" s="32" t="s">
        <v>285</v>
      </c>
      <c r="K212" s="27"/>
      <c r="L212" s="27"/>
      <c r="M212" s="27"/>
    </row>
    <row r="213" spans="1:13" ht="18" customHeight="1" x14ac:dyDescent="0.3">
      <c r="A213" s="26"/>
      <c r="B213" s="29" t="s">
        <v>111</v>
      </c>
      <c r="C213" s="82">
        <v>5986.24</v>
      </c>
      <c r="D213" s="27"/>
      <c r="E213" s="29" t="s">
        <v>146</v>
      </c>
      <c r="F213" s="83">
        <f>C213+J218+J219</f>
        <v>6886.24</v>
      </c>
      <c r="G213" s="27"/>
      <c r="H213" s="27"/>
      <c r="I213" s="27"/>
      <c r="J213" s="27"/>
      <c r="K213" s="27"/>
      <c r="L213" s="27"/>
      <c r="M213" s="27"/>
    </row>
    <row r="214" spans="1:13" ht="10.95" customHeight="1" x14ac:dyDescent="0.3">
      <c r="A214" s="26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</row>
    <row r="215" spans="1:13" x14ac:dyDescent="0.3">
      <c r="A215" s="26"/>
      <c r="B215" s="28" t="s">
        <v>129</v>
      </c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</row>
    <row r="216" spans="1:13" ht="10.95" customHeight="1" x14ac:dyDescent="0.3">
      <c r="A216" s="26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</row>
    <row r="217" spans="1:13" ht="27.6" x14ac:dyDescent="0.3">
      <c r="A217" s="26"/>
      <c r="B217" s="84" t="s">
        <v>110</v>
      </c>
      <c r="C217" s="109" t="s">
        <v>143</v>
      </c>
      <c r="D217" s="34" t="s">
        <v>145</v>
      </c>
      <c r="E217" s="166" t="s">
        <v>0</v>
      </c>
      <c r="F217" s="166"/>
      <c r="G217" s="35" t="s">
        <v>131</v>
      </c>
      <c r="H217" s="84" t="s">
        <v>132</v>
      </c>
      <c r="I217" s="33" t="s">
        <v>133</v>
      </c>
      <c r="J217" s="84" t="s">
        <v>128</v>
      </c>
      <c r="K217" s="36" t="s">
        <v>134</v>
      </c>
      <c r="L217" s="36" t="s">
        <v>147</v>
      </c>
      <c r="M217" s="27"/>
    </row>
    <row r="218" spans="1:13" ht="18" customHeight="1" x14ac:dyDescent="0.3">
      <c r="A218" s="26"/>
      <c r="B218" s="110">
        <v>44895</v>
      </c>
      <c r="C218" s="22" t="s">
        <v>115</v>
      </c>
      <c r="D218" s="67"/>
      <c r="E218" s="167" t="s">
        <v>286</v>
      </c>
      <c r="F218" s="167"/>
      <c r="G218" s="111"/>
      <c r="H218" s="56"/>
      <c r="I218" s="57"/>
      <c r="J218" s="112">
        <v>-600</v>
      </c>
      <c r="K218" s="67"/>
      <c r="L218" s="67"/>
      <c r="M218" s="27"/>
    </row>
    <row r="219" spans="1:13" ht="18" customHeight="1" x14ac:dyDescent="0.3">
      <c r="A219" s="26"/>
      <c r="B219" s="110">
        <v>44895</v>
      </c>
      <c r="C219" s="22" t="s">
        <v>287</v>
      </c>
      <c r="D219" s="67"/>
      <c r="E219" s="167" t="s">
        <v>288</v>
      </c>
      <c r="F219" s="167"/>
      <c r="G219" s="111"/>
      <c r="H219" s="56"/>
      <c r="I219" s="57"/>
      <c r="J219" s="112">
        <v>1500</v>
      </c>
      <c r="K219" s="67"/>
      <c r="L219" s="67"/>
      <c r="M219" s="27"/>
    </row>
    <row r="220" spans="1:13" ht="10.95" customHeight="1" x14ac:dyDescent="0.3">
      <c r="A220" s="26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</row>
    <row r="222" spans="1:13" ht="15" x14ac:dyDescent="0.3">
      <c r="A222" s="11" t="s">
        <v>6</v>
      </c>
      <c r="B222" s="23" t="s">
        <v>117</v>
      </c>
    </row>
    <row r="223" spans="1:13" x14ac:dyDescent="0.3">
      <c r="B223" s="160" t="s">
        <v>194</v>
      </c>
      <c r="C223" s="161"/>
      <c r="D223" s="161"/>
      <c r="E223" s="161"/>
      <c r="F223" s="161"/>
      <c r="G223" s="161"/>
      <c r="H223" s="161"/>
      <c r="I223" s="161"/>
      <c r="J223" s="161"/>
      <c r="K223" s="41" t="s">
        <v>113</v>
      </c>
    </row>
    <row r="224" spans="1:13" ht="27.6" x14ac:dyDescent="0.3">
      <c r="B224" s="42" t="s">
        <v>110</v>
      </c>
      <c r="C224" s="42" t="s">
        <v>120</v>
      </c>
      <c r="D224" s="43" t="s">
        <v>136</v>
      </c>
      <c r="E224" s="42" t="s">
        <v>112</v>
      </c>
      <c r="F224" s="42" t="s">
        <v>137</v>
      </c>
      <c r="G224" s="162" t="s">
        <v>0</v>
      </c>
      <c r="H224" s="163"/>
      <c r="I224" s="164"/>
      <c r="J224" s="44" t="s">
        <v>1</v>
      </c>
      <c r="K224" s="42" t="s">
        <v>2</v>
      </c>
    </row>
    <row r="225" spans="2:11" ht="18" customHeight="1" x14ac:dyDescent="0.3">
      <c r="B225" s="37">
        <v>44895</v>
      </c>
      <c r="C225" s="38">
        <v>20</v>
      </c>
      <c r="D225" s="38" t="s">
        <v>285</v>
      </c>
      <c r="E225" s="49" t="s">
        <v>115</v>
      </c>
      <c r="F225" s="57"/>
      <c r="G225" s="170" t="s">
        <v>286</v>
      </c>
      <c r="H225" s="145"/>
      <c r="I225" s="145"/>
      <c r="J225" s="47">
        <v>600</v>
      </c>
      <c r="K225" s="108"/>
    </row>
    <row r="226" spans="2:11" ht="18" customHeight="1" x14ac:dyDescent="0.3">
      <c r="B226" s="37">
        <v>44895</v>
      </c>
      <c r="C226" s="38">
        <v>20</v>
      </c>
      <c r="D226" s="38" t="s">
        <v>285</v>
      </c>
      <c r="E226" s="50">
        <v>1050</v>
      </c>
      <c r="F226" s="57"/>
      <c r="G226" s="183" t="s">
        <v>286</v>
      </c>
      <c r="H226" s="184"/>
      <c r="I226" s="185"/>
      <c r="J226" s="47"/>
      <c r="K226" s="108">
        <v>600</v>
      </c>
    </row>
    <row r="227" spans="2:11" ht="18" customHeight="1" x14ac:dyDescent="0.3">
      <c r="B227" s="37">
        <v>44895</v>
      </c>
      <c r="C227" s="38">
        <v>20</v>
      </c>
      <c r="D227" s="38" t="s">
        <v>285</v>
      </c>
      <c r="E227" s="50">
        <v>1270</v>
      </c>
      <c r="F227" s="57"/>
      <c r="G227" s="183" t="s">
        <v>288</v>
      </c>
      <c r="H227" s="184"/>
      <c r="I227" s="185"/>
      <c r="J227" s="47"/>
      <c r="K227" s="108">
        <v>1500</v>
      </c>
    </row>
    <row r="228" spans="2:11" ht="18" customHeight="1" x14ac:dyDescent="0.3">
      <c r="B228" s="37">
        <v>44895</v>
      </c>
      <c r="C228" s="38">
        <v>20</v>
      </c>
      <c r="D228" s="38" t="s">
        <v>285</v>
      </c>
      <c r="E228" s="50">
        <v>1050</v>
      </c>
      <c r="F228" s="57"/>
      <c r="G228" s="186" t="s">
        <v>288</v>
      </c>
      <c r="H228" s="186"/>
      <c r="I228" s="186"/>
      <c r="J228" s="47">
        <v>1500</v>
      </c>
      <c r="K228" s="40"/>
    </row>
    <row r="229" spans="2:11" x14ac:dyDescent="0.3">
      <c r="B229" s="113"/>
      <c r="C229" s="114"/>
      <c r="D229" s="114"/>
      <c r="E229" s="115"/>
      <c r="F229" s="78"/>
      <c r="G229" s="116"/>
      <c r="H229" s="79"/>
      <c r="I229" s="79"/>
      <c r="J229" s="117"/>
      <c r="K229" s="118"/>
    </row>
  </sheetData>
  <mergeCells count="137">
    <mergeCell ref="D8:E8"/>
    <mergeCell ref="H10:I10"/>
    <mergeCell ref="H11:I11"/>
    <mergeCell ref="H12:I12"/>
    <mergeCell ref="C16:E16"/>
    <mergeCell ref="C17:E17"/>
    <mergeCell ref="G29:I29"/>
    <mergeCell ref="G30:I30"/>
    <mergeCell ref="G31:I31"/>
    <mergeCell ref="B34:I34"/>
    <mergeCell ref="E35:H35"/>
    <mergeCell ref="E36:H36"/>
    <mergeCell ref="B21:J21"/>
    <mergeCell ref="G22:I22"/>
    <mergeCell ref="G23:I23"/>
    <mergeCell ref="G24:I24"/>
    <mergeCell ref="G25:I25"/>
    <mergeCell ref="B28:J28"/>
    <mergeCell ref="E43:H43"/>
    <mergeCell ref="E44:H44"/>
    <mergeCell ref="B47:I47"/>
    <mergeCell ref="E48:H48"/>
    <mergeCell ref="E49:H49"/>
    <mergeCell ref="E50:H50"/>
    <mergeCell ref="E37:H37"/>
    <mergeCell ref="E38:H38"/>
    <mergeCell ref="E39:H39"/>
    <mergeCell ref="E40:H40"/>
    <mergeCell ref="E41:H41"/>
    <mergeCell ref="E42:H42"/>
    <mergeCell ref="B69:C69"/>
    <mergeCell ref="F69:G69"/>
    <mergeCell ref="B70:C70"/>
    <mergeCell ref="F70:G70"/>
    <mergeCell ref="B71:C71"/>
    <mergeCell ref="F71:G71"/>
    <mergeCell ref="E51:H51"/>
    <mergeCell ref="E52:H52"/>
    <mergeCell ref="E53:H53"/>
    <mergeCell ref="E54:H54"/>
    <mergeCell ref="E55:H55"/>
    <mergeCell ref="E56:H56"/>
    <mergeCell ref="G89:I89"/>
    <mergeCell ref="G90:I90"/>
    <mergeCell ref="B93:I93"/>
    <mergeCell ref="E94:H94"/>
    <mergeCell ref="E95:H95"/>
    <mergeCell ref="E96:H96"/>
    <mergeCell ref="B80:J80"/>
    <mergeCell ref="G81:I81"/>
    <mergeCell ref="G82:I82"/>
    <mergeCell ref="G84:I84"/>
    <mergeCell ref="B87:J87"/>
    <mergeCell ref="G88:I88"/>
    <mergeCell ref="E103:H103"/>
    <mergeCell ref="B106:I106"/>
    <mergeCell ref="E107:H107"/>
    <mergeCell ref="E108:H108"/>
    <mergeCell ref="E109:H109"/>
    <mergeCell ref="E110:H110"/>
    <mergeCell ref="E97:H97"/>
    <mergeCell ref="E98:H98"/>
    <mergeCell ref="E99:H99"/>
    <mergeCell ref="E100:H100"/>
    <mergeCell ref="E101:H101"/>
    <mergeCell ref="E102:H102"/>
    <mergeCell ref="G124:I124"/>
    <mergeCell ref="G125:I125"/>
    <mergeCell ref="G126:I126"/>
    <mergeCell ref="B129:J129"/>
    <mergeCell ref="G130:I130"/>
    <mergeCell ref="G131:I131"/>
    <mergeCell ref="E111:H111"/>
    <mergeCell ref="E112:H112"/>
    <mergeCell ref="E113:H113"/>
    <mergeCell ref="E114:H114"/>
    <mergeCell ref="E115:H115"/>
    <mergeCell ref="B123:J123"/>
    <mergeCell ref="G150:I150"/>
    <mergeCell ref="G151:I151"/>
    <mergeCell ref="B154:I154"/>
    <mergeCell ref="E155:H155"/>
    <mergeCell ref="E156:H156"/>
    <mergeCell ref="E157:H157"/>
    <mergeCell ref="G132:I132"/>
    <mergeCell ref="H138:I138"/>
    <mergeCell ref="E143:F143"/>
    <mergeCell ref="E144:F144"/>
    <mergeCell ref="B148:J148"/>
    <mergeCell ref="G149:I149"/>
    <mergeCell ref="E166:H166"/>
    <mergeCell ref="E167:H167"/>
    <mergeCell ref="E168:H168"/>
    <mergeCell ref="E169:H169"/>
    <mergeCell ref="C174:D174"/>
    <mergeCell ref="E174:F174"/>
    <mergeCell ref="G174:H174"/>
    <mergeCell ref="E158:H158"/>
    <mergeCell ref="E159:H159"/>
    <mergeCell ref="E160:H160"/>
    <mergeCell ref="B163:I163"/>
    <mergeCell ref="E164:H164"/>
    <mergeCell ref="E165:H165"/>
    <mergeCell ref="C180:D180"/>
    <mergeCell ref="C181:D181"/>
    <mergeCell ref="C182:D182"/>
    <mergeCell ref="C183:D183"/>
    <mergeCell ref="C184:D184"/>
    <mergeCell ref="C185:D185"/>
    <mergeCell ref="I174:J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G225:I225"/>
    <mergeCell ref="G226:I226"/>
    <mergeCell ref="G227:I227"/>
    <mergeCell ref="G228:I228"/>
    <mergeCell ref="H212:I212"/>
    <mergeCell ref="E217:F217"/>
    <mergeCell ref="E218:F218"/>
    <mergeCell ref="E219:F219"/>
    <mergeCell ref="B223:J223"/>
    <mergeCell ref="G224:I224"/>
  </mergeCells>
  <pageMargins left="0.7" right="0.7" top="0.75" bottom="0.75" header="0.3" footer="0.3"/>
  <ignoredErrors>
    <ignoredError sqref="E225 C218:C219 B176:B180 C144 E125 H69 F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1DCF-B11C-45B2-975A-5167F3F4E842}">
  <dimension ref="A1:M55"/>
  <sheetViews>
    <sheetView showGridLines="0" tabSelected="1" topLeftCell="A10" workbookViewId="0">
      <selection activeCell="C44" sqref="C44:C45"/>
    </sheetView>
  </sheetViews>
  <sheetFormatPr defaultRowHeight="13.8" x14ac:dyDescent="0.3"/>
  <cols>
    <col min="1" max="1" width="2.88671875" style="11" customWidth="1"/>
    <col min="2" max="2" width="13.21875" style="12" customWidth="1"/>
    <col min="3" max="3" width="11.6640625" style="12" customWidth="1"/>
    <col min="4" max="4" width="10.109375" style="12" customWidth="1"/>
    <col min="5" max="5" width="17.44140625" style="12" customWidth="1"/>
    <col min="6" max="6" width="11.88671875" style="12" customWidth="1"/>
    <col min="7" max="7" width="9.77734375" style="12" customWidth="1"/>
    <col min="8" max="8" width="11" style="12" customWidth="1"/>
    <col min="9" max="9" width="16.77734375" style="12" customWidth="1"/>
    <col min="10" max="10" width="12.5546875" style="12" customWidth="1"/>
    <col min="11" max="11" width="11.109375" style="12" customWidth="1"/>
    <col min="12" max="12" width="10.77734375" style="12" customWidth="1"/>
    <col min="13" max="13" width="2.44140625" style="12" customWidth="1"/>
    <col min="14" max="16384" width="8.88671875" style="12"/>
  </cols>
  <sheetData>
    <row r="1" spans="2:11" x14ac:dyDescent="0.3">
      <c r="B1" s="13" t="s">
        <v>188</v>
      </c>
      <c r="D1" s="13" t="s">
        <v>289</v>
      </c>
    </row>
    <row r="2" spans="2:11" x14ac:dyDescent="0.3">
      <c r="B2" s="25"/>
    </row>
    <row r="3" spans="2:11" x14ac:dyDescent="0.3">
      <c r="B3" s="13" t="s">
        <v>290</v>
      </c>
    </row>
    <row r="4" spans="2:11" ht="15" x14ac:dyDescent="0.3">
      <c r="B4" s="23" t="s">
        <v>291</v>
      </c>
    </row>
    <row r="5" spans="2:11" x14ac:dyDescent="0.3">
      <c r="B5" s="160" t="s">
        <v>194</v>
      </c>
      <c r="C5" s="161"/>
      <c r="D5" s="161"/>
      <c r="E5" s="161"/>
      <c r="F5" s="161"/>
      <c r="G5" s="161"/>
      <c r="H5" s="161"/>
      <c r="I5" s="161"/>
      <c r="J5" s="161"/>
      <c r="K5" s="41" t="s">
        <v>113</v>
      </c>
    </row>
    <row r="6" spans="2:11" ht="27.6" x14ac:dyDescent="0.3">
      <c r="B6" s="42" t="s">
        <v>110</v>
      </c>
      <c r="C6" s="42" t="s">
        <v>120</v>
      </c>
      <c r="D6" s="43" t="s">
        <v>136</v>
      </c>
      <c r="E6" s="42" t="s">
        <v>112</v>
      </c>
      <c r="F6" s="42" t="s">
        <v>137</v>
      </c>
      <c r="G6" s="162" t="s">
        <v>0</v>
      </c>
      <c r="H6" s="163"/>
      <c r="I6" s="164"/>
      <c r="J6" s="44" t="s">
        <v>1</v>
      </c>
      <c r="K6" s="42" t="s">
        <v>2</v>
      </c>
    </row>
    <row r="7" spans="2:11" ht="18" customHeight="1" x14ac:dyDescent="0.3">
      <c r="B7" s="37">
        <v>44805</v>
      </c>
      <c r="C7" s="38">
        <v>50</v>
      </c>
      <c r="D7" s="38" t="s">
        <v>151</v>
      </c>
      <c r="E7" s="38">
        <v>1240</v>
      </c>
      <c r="F7" s="46"/>
      <c r="G7" s="176" t="s">
        <v>292</v>
      </c>
      <c r="H7" s="177"/>
      <c r="I7" s="177"/>
      <c r="J7" s="47">
        <v>1200</v>
      </c>
      <c r="K7" s="15"/>
    </row>
    <row r="8" spans="2:11" ht="18" customHeight="1" x14ac:dyDescent="0.3">
      <c r="B8" s="37">
        <v>44805</v>
      </c>
      <c r="C8" s="38">
        <v>50</v>
      </c>
      <c r="D8" s="38" t="s">
        <v>151</v>
      </c>
      <c r="E8" s="38">
        <v>1400</v>
      </c>
      <c r="F8" s="57">
        <v>14050</v>
      </c>
      <c r="G8" s="176" t="s">
        <v>292</v>
      </c>
      <c r="H8" s="177"/>
      <c r="I8" s="177"/>
      <c r="J8" s="48"/>
      <c r="K8" s="40">
        <v>1200</v>
      </c>
    </row>
    <row r="9" spans="2:11" x14ac:dyDescent="0.3">
      <c r="B9" s="25"/>
    </row>
    <row r="10" spans="2:11" x14ac:dyDescent="0.3">
      <c r="B10" s="25"/>
    </row>
    <row r="11" spans="2:11" x14ac:dyDescent="0.3">
      <c r="B11" s="13" t="s">
        <v>293</v>
      </c>
    </row>
    <row r="12" spans="2:11" ht="15" x14ac:dyDescent="0.3">
      <c r="B12" s="23" t="s">
        <v>294</v>
      </c>
    </row>
    <row r="13" spans="2:11" x14ac:dyDescent="0.3">
      <c r="B13" s="160" t="s">
        <v>194</v>
      </c>
      <c r="C13" s="161"/>
      <c r="D13" s="161"/>
      <c r="E13" s="161"/>
      <c r="F13" s="161"/>
      <c r="G13" s="161"/>
      <c r="H13" s="161"/>
      <c r="I13" s="161"/>
      <c r="J13" s="161"/>
      <c r="K13" s="41" t="s">
        <v>113</v>
      </c>
    </row>
    <row r="14" spans="2:11" ht="27.6" x14ac:dyDescent="0.3">
      <c r="B14" s="42" t="s">
        <v>110</v>
      </c>
      <c r="C14" s="42" t="s">
        <v>120</v>
      </c>
      <c r="D14" s="43" t="s">
        <v>136</v>
      </c>
      <c r="E14" s="42" t="s">
        <v>112</v>
      </c>
      <c r="F14" s="42" t="s">
        <v>137</v>
      </c>
      <c r="G14" s="162" t="s">
        <v>0</v>
      </c>
      <c r="H14" s="163"/>
      <c r="I14" s="164"/>
      <c r="J14" s="43" t="s">
        <v>1</v>
      </c>
      <c r="K14" s="42" t="s">
        <v>2</v>
      </c>
    </row>
    <row r="15" spans="2:11" ht="18" customHeight="1" x14ac:dyDescent="0.3">
      <c r="B15" s="55">
        <v>44834</v>
      </c>
      <c r="C15" s="56">
        <v>90</v>
      </c>
      <c r="D15" s="57" t="s">
        <v>295</v>
      </c>
      <c r="E15" s="56">
        <v>4400</v>
      </c>
      <c r="F15" s="57"/>
      <c r="G15" s="207">
        <v>44805</v>
      </c>
      <c r="H15" s="169"/>
      <c r="I15" s="169"/>
      <c r="J15" s="58">
        <v>100</v>
      </c>
      <c r="K15" s="59"/>
    </row>
    <row r="16" spans="2:11" ht="18" customHeight="1" x14ac:dyDescent="0.3">
      <c r="B16" s="55">
        <v>44834</v>
      </c>
      <c r="C16" s="56">
        <v>90</v>
      </c>
      <c r="D16" s="57" t="s">
        <v>295</v>
      </c>
      <c r="E16" s="56">
        <v>1240</v>
      </c>
      <c r="F16" s="57"/>
      <c r="G16" s="183">
        <v>44805</v>
      </c>
      <c r="H16" s="158"/>
      <c r="I16" s="159"/>
      <c r="J16" s="58"/>
      <c r="K16" s="59">
        <v>100</v>
      </c>
    </row>
    <row r="17" spans="2:11" ht="18" customHeight="1" x14ac:dyDescent="0.3">
      <c r="B17" s="77"/>
      <c r="C17" s="78"/>
      <c r="D17" s="78"/>
      <c r="E17" s="78"/>
      <c r="F17" s="78"/>
      <c r="G17" s="116"/>
      <c r="H17" s="79"/>
      <c r="I17" s="79"/>
      <c r="J17" s="80"/>
      <c r="K17" s="80"/>
    </row>
    <row r="18" spans="2:11" ht="18" customHeight="1" x14ac:dyDescent="0.3">
      <c r="B18" s="77"/>
      <c r="C18" s="78"/>
      <c r="D18" s="78"/>
      <c r="E18" s="78"/>
      <c r="F18" s="78"/>
      <c r="G18" s="116"/>
      <c r="H18" s="79"/>
      <c r="I18" s="79"/>
      <c r="J18" s="80"/>
      <c r="K18" s="80"/>
    </row>
    <row r="19" spans="2:11" ht="18" customHeight="1" x14ac:dyDescent="0.3">
      <c r="B19" s="13" t="s">
        <v>296</v>
      </c>
      <c r="C19" s="78"/>
      <c r="D19" s="78"/>
      <c r="E19" s="78"/>
      <c r="F19" s="78"/>
      <c r="G19" s="116"/>
      <c r="H19" s="79"/>
      <c r="I19" s="79"/>
      <c r="J19" s="80"/>
      <c r="K19" s="80"/>
    </row>
    <row r="20" spans="2:11" ht="18" customHeight="1" x14ac:dyDescent="0.3">
      <c r="B20" s="160" t="s">
        <v>194</v>
      </c>
      <c r="C20" s="161"/>
      <c r="D20" s="161"/>
      <c r="E20" s="161"/>
      <c r="F20" s="161"/>
      <c r="G20" s="161"/>
      <c r="H20" s="161"/>
      <c r="I20" s="161"/>
      <c r="J20" s="161"/>
      <c r="K20" s="41" t="s">
        <v>113</v>
      </c>
    </row>
    <row r="21" spans="2:11" ht="29.4" customHeight="1" x14ac:dyDescent="0.3">
      <c r="B21" s="42" t="s">
        <v>110</v>
      </c>
      <c r="C21" s="42" t="s">
        <v>120</v>
      </c>
      <c r="D21" s="43" t="s">
        <v>136</v>
      </c>
      <c r="E21" s="42" t="s">
        <v>112</v>
      </c>
      <c r="F21" s="42" t="s">
        <v>137</v>
      </c>
      <c r="G21" s="162" t="s">
        <v>0</v>
      </c>
      <c r="H21" s="163"/>
      <c r="I21" s="164"/>
      <c r="J21" s="43" t="s">
        <v>1</v>
      </c>
      <c r="K21" s="42" t="s">
        <v>2</v>
      </c>
    </row>
    <row r="22" spans="2:11" ht="18" customHeight="1" x14ac:dyDescent="0.3">
      <c r="B22" s="55">
        <v>44773</v>
      </c>
      <c r="C22" s="56">
        <v>90</v>
      </c>
      <c r="D22" s="57" t="s">
        <v>297</v>
      </c>
      <c r="E22" s="56">
        <v>9300</v>
      </c>
      <c r="F22" s="57"/>
      <c r="G22" s="207" t="s">
        <v>298</v>
      </c>
      <c r="H22" s="169"/>
      <c r="I22" s="169"/>
      <c r="J22" s="58"/>
      <c r="K22" s="59">
        <v>150</v>
      </c>
    </row>
    <row r="23" spans="2:11" ht="18" customHeight="1" x14ac:dyDescent="0.3">
      <c r="B23" s="55">
        <v>44773</v>
      </c>
      <c r="C23" s="56">
        <v>90</v>
      </c>
      <c r="D23" s="57" t="s">
        <v>297</v>
      </c>
      <c r="E23" s="56">
        <v>1200</v>
      </c>
      <c r="F23" s="57"/>
      <c r="G23" s="183" t="str">
        <f>G22</f>
        <v>1-7-2022 Tijdschrift Y</v>
      </c>
      <c r="H23" s="158"/>
      <c r="I23" s="159"/>
      <c r="J23" s="58">
        <v>150</v>
      </c>
      <c r="K23" s="59"/>
    </row>
    <row r="24" spans="2:11" ht="18" customHeight="1" x14ac:dyDescent="0.3">
      <c r="B24" s="77"/>
      <c r="C24" s="78"/>
      <c r="D24" s="78"/>
      <c r="E24" s="78"/>
      <c r="F24" s="78"/>
      <c r="G24" s="116"/>
      <c r="H24" s="79"/>
      <c r="I24" s="79"/>
      <c r="J24" s="80"/>
      <c r="K24" s="80"/>
    </row>
    <row r="25" spans="2:11" ht="18" customHeight="1" x14ac:dyDescent="0.3">
      <c r="B25" s="77"/>
      <c r="C25" s="78"/>
      <c r="D25" s="78"/>
      <c r="E25" s="78"/>
      <c r="F25" s="78"/>
      <c r="G25" s="116"/>
      <c r="H25" s="79"/>
      <c r="I25" s="79"/>
      <c r="J25" s="80"/>
      <c r="K25" s="80"/>
    </row>
    <row r="26" spans="2:11" ht="18" customHeight="1" x14ac:dyDescent="0.3">
      <c r="B26" s="13" t="s">
        <v>299</v>
      </c>
      <c r="C26" s="78"/>
      <c r="D26" s="78"/>
      <c r="E26" s="78"/>
      <c r="F26" s="78"/>
      <c r="G26" s="116"/>
      <c r="H26" s="79"/>
      <c r="I26" s="79"/>
      <c r="J26" s="80"/>
      <c r="K26" s="80"/>
    </row>
    <row r="27" spans="2:11" ht="18" customHeight="1" x14ac:dyDescent="0.3">
      <c r="B27" s="160" t="s">
        <v>194</v>
      </c>
      <c r="C27" s="161"/>
      <c r="D27" s="161"/>
      <c r="E27" s="161"/>
      <c r="F27" s="161"/>
      <c r="G27" s="161"/>
      <c r="H27" s="161"/>
      <c r="I27" s="161"/>
      <c r="J27" s="161"/>
      <c r="K27" s="41" t="s">
        <v>113</v>
      </c>
    </row>
    <row r="28" spans="2:11" ht="26.4" customHeight="1" x14ac:dyDescent="0.3">
      <c r="B28" s="105" t="s">
        <v>110</v>
      </c>
      <c r="C28" s="105" t="s">
        <v>120</v>
      </c>
      <c r="D28" s="44" t="s">
        <v>136</v>
      </c>
      <c r="E28" s="105" t="s">
        <v>112</v>
      </c>
      <c r="F28" s="105" t="s">
        <v>137</v>
      </c>
      <c r="G28" s="162" t="s">
        <v>0</v>
      </c>
      <c r="H28" s="163"/>
      <c r="I28" s="164"/>
      <c r="J28" s="44" t="s">
        <v>1</v>
      </c>
      <c r="K28" s="105" t="s">
        <v>2</v>
      </c>
    </row>
    <row r="29" spans="2:11" ht="18" customHeight="1" x14ac:dyDescent="0.3">
      <c r="B29" s="66">
        <v>44834</v>
      </c>
      <c r="C29" s="67">
        <v>60</v>
      </c>
      <c r="D29" s="67" t="s">
        <v>300</v>
      </c>
      <c r="E29" s="67">
        <v>1200</v>
      </c>
      <c r="F29" s="67"/>
      <c r="G29" s="207" t="s">
        <v>301</v>
      </c>
      <c r="H29" s="169"/>
      <c r="I29" s="169"/>
      <c r="J29" s="68"/>
      <c r="K29" s="68">
        <v>450</v>
      </c>
    </row>
    <row r="30" spans="2:11" ht="18" customHeight="1" x14ac:dyDescent="0.3">
      <c r="B30" s="66">
        <v>44834</v>
      </c>
      <c r="C30" s="67">
        <v>60</v>
      </c>
      <c r="D30" s="67" t="s">
        <v>300</v>
      </c>
      <c r="E30" s="67">
        <v>1100</v>
      </c>
      <c r="F30" s="67">
        <v>11083</v>
      </c>
      <c r="G30" s="170" t="str">
        <f>G29</f>
        <v>3e kwartaal</v>
      </c>
      <c r="H30" s="145"/>
      <c r="I30" s="145"/>
      <c r="J30" s="68">
        <v>450</v>
      </c>
      <c r="K30" s="68"/>
    </row>
    <row r="31" spans="2:11" ht="18" customHeight="1" x14ac:dyDescent="0.3">
      <c r="B31" s="77"/>
      <c r="C31" s="78"/>
      <c r="D31" s="78"/>
      <c r="E31" s="78"/>
      <c r="F31" s="78"/>
      <c r="G31" s="116"/>
      <c r="H31" s="79"/>
      <c r="I31" s="79"/>
      <c r="J31" s="80"/>
      <c r="K31" s="80"/>
    </row>
    <row r="32" spans="2:11" ht="18" customHeight="1" x14ac:dyDescent="0.3">
      <c r="B32" s="77"/>
      <c r="C32" s="78"/>
      <c r="D32" s="78"/>
      <c r="E32" s="78"/>
      <c r="F32" s="78"/>
      <c r="G32" s="116"/>
      <c r="H32" s="79"/>
      <c r="I32" s="79"/>
      <c r="J32" s="80"/>
      <c r="K32" s="80"/>
    </row>
    <row r="33" spans="1:13" ht="18" customHeight="1" x14ac:dyDescent="0.3">
      <c r="B33" s="13" t="s">
        <v>302</v>
      </c>
      <c r="C33" s="78"/>
      <c r="D33" s="78"/>
      <c r="E33" s="78"/>
      <c r="F33" s="78"/>
      <c r="G33" s="116"/>
      <c r="H33" s="79"/>
      <c r="I33" s="79"/>
      <c r="J33" s="80"/>
      <c r="K33" s="80"/>
    </row>
    <row r="34" spans="1:13" ht="18" customHeight="1" x14ac:dyDescent="0.3">
      <c r="A34" s="11" t="s">
        <v>3</v>
      </c>
      <c r="B34" s="23" t="s">
        <v>157</v>
      </c>
    </row>
    <row r="35" spans="1:13" ht="10.95" customHeight="1" x14ac:dyDescent="0.3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8" customHeight="1" x14ac:dyDescent="0.3">
      <c r="A36" s="26"/>
      <c r="B36" s="28" t="s">
        <v>148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ht="10.95" customHeight="1" x14ac:dyDescent="0.3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ht="18" customHeight="1" x14ac:dyDescent="0.3">
      <c r="A38" s="26"/>
      <c r="B38" s="29" t="s">
        <v>120</v>
      </c>
      <c r="C38" s="81">
        <v>20</v>
      </c>
      <c r="D38" s="27"/>
      <c r="E38" s="29" t="s">
        <v>121</v>
      </c>
      <c r="F38" s="31" t="s">
        <v>197</v>
      </c>
      <c r="G38" s="27"/>
      <c r="H38" s="165" t="s">
        <v>122</v>
      </c>
      <c r="I38" s="165"/>
      <c r="J38" s="32" t="s">
        <v>303</v>
      </c>
      <c r="K38" s="27"/>
      <c r="L38" s="27"/>
      <c r="M38" s="27"/>
    </row>
    <row r="39" spans="1:13" ht="18" customHeight="1" x14ac:dyDescent="0.3">
      <c r="A39" s="26"/>
      <c r="B39" s="29" t="s">
        <v>111</v>
      </c>
      <c r="C39" s="82">
        <v>4169.84</v>
      </c>
      <c r="D39" s="27"/>
      <c r="E39" s="29" t="s">
        <v>146</v>
      </c>
      <c r="F39" s="83">
        <f>C39+J45+J44</f>
        <v>819.84000000000015</v>
      </c>
      <c r="G39" s="27"/>
      <c r="H39" s="27"/>
      <c r="I39" s="27"/>
      <c r="J39" s="27"/>
      <c r="K39" s="27"/>
      <c r="L39" s="27"/>
      <c r="M39" s="27"/>
    </row>
    <row r="40" spans="1:13" ht="10.95" customHeight="1" x14ac:dyDescent="0.3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ht="18" customHeight="1" x14ac:dyDescent="0.3">
      <c r="A41" s="26"/>
      <c r="B41" s="28" t="s">
        <v>129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ht="10.95" customHeight="1" x14ac:dyDescent="0.3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ht="28.2" customHeight="1" x14ac:dyDescent="0.3">
      <c r="A43" s="26"/>
      <c r="B43" s="36" t="s">
        <v>110</v>
      </c>
      <c r="C43" s="109" t="s">
        <v>143</v>
      </c>
      <c r="D43" s="141" t="s">
        <v>145</v>
      </c>
      <c r="E43" s="208" t="s">
        <v>0</v>
      </c>
      <c r="F43" s="208"/>
      <c r="G43" s="142" t="s">
        <v>131</v>
      </c>
      <c r="H43" s="36" t="s">
        <v>132</v>
      </c>
      <c r="I43" s="109" t="s">
        <v>133</v>
      </c>
      <c r="J43" s="36" t="s">
        <v>128</v>
      </c>
      <c r="K43" s="36" t="s">
        <v>134</v>
      </c>
      <c r="L43" s="36" t="s">
        <v>147</v>
      </c>
      <c r="M43" s="27"/>
    </row>
    <row r="44" spans="1:13" ht="18" customHeight="1" x14ac:dyDescent="0.3">
      <c r="A44" s="26"/>
      <c r="B44" s="19">
        <v>44926</v>
      </c>
      <c r="C44" s="22" t="s">
        <v>115</v>
      </c>
      <c r="D44" s="17"/>
      <c r="E44" s="205" t="s">
        <v>304</v>
      </c>
      <c r="F44" s="206"/>
      <c r="G44" s="17"/>
      <c r="H44" s="104"/>
      <c r="I44" s="104"/>
      <c r="J44" s="83">
        <v>-550</v>
      </c>
      <c r="K44" s="143"/>
      <c r="L44" s="17"/>
      <c r="M44" s="26"/>
    </row>
    <row r="45" spans="1:13" ht="18" customHeight="1" x14ac:dyDescent="0.3">
      <c r="A45" s="26"/>
      <c r="B45" s="19">
        <v>44926</v>
      </c>
      <c r="C45" s="22" t="s">
        <v>115</v>
      </c>
      <c r="D45" s="17"/>
      <c r="E45" s="167" t="s">
        <v>160</v>
      </c>
      <c r="F45" s="167"/>
      <c r="G45" s="17"/>
      <c r="H45" s="104"/>
      <c r="I45" s="104"/>
      <c r="J45" s="83">
        <v>-2800</v>
      </c>
      <c r="K45" s="143"/>
      <c r="L45" s="17"/>
      <c r="M45" s="26"/>
    </row>
    <row r="46" spans="1:13" ht="10.95" customHeight="1" x14ac:dyDescent="0.3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ht="18" customHeight="1" x14ac:dyDescent="0.3">
      <c r="B47" s="13"/>
    </row>
    <row r="48" spans="1:13" ht="18" customHeight="1" x14ac:dyDescent="0.3">
      <c r="A48" s="11" t="s">
        <v>6</v>
      </c>
      <c r="B48" s="23" t="s">
        <v>117</v>
      </c>
    </row>
    <row r="49" spans="2:11" ht="15" customHeight="1" x14ac:dyDescent="0.3">
      <c r="B49" s="160" t="s">
        <v>194</v>
      </c>
      <c r="C49" s="161"/>
      <c r="D49" s="161"/>
      <c r="E49" s="161"/>
      <c r="F49" s="161"/>
      <c r="G49" s="161"/>
      <c r="H49" s="161"/>
      <c r="I49" s="161"/>
      <c r="J49" s="161"/>
      <c r="K49" s="41" t="s">
        <v>113</v>
      </c>
    </row>
    <row r="50" spans="2:11" ht="28.8" customHeight="1" x14ac:dyDescent="0.3">
      <c r="B50" s="42" t="s">
        <v>110</v>
      </c>
      <c r="C50" s="42" t="s">
        <v>120</v>
      </c>
      <c r="D50" s="43" t="s">
        <v>136</v>
      </c>
      <c r="E50" s="42" t="s">
        <v>112</v>
      </c>
      <c r="F50" s="42" t="s">
        <v>137</v>
      </c>
      <c r="G50" s="162" t="s">
        <v>0</v>
      </c>
      <c r="H50" s="163"/>
      <c r="I50" s="164"/>
      <c r="J50" s="43" t="s">
        <v>1</v>
      </c>
      <c r="K50" s="42" t="s">
        <v>2</v>
      </c>
    </row>
    <row r="51" spans="2:11" ht="18" customHeight="1" x14ac:dyDescent="0.3">
      <c r="B51" s="55">
        <v>44926</v>
      </c>
      <c r="C51" s="56">
        <v>20</v>
      </c>
      <c r="D51" s="57" t="s">
        <v>303</v>
      </c>
      <c r="E51" s="144" t="str">
        <f>C44</f>
        <v>0680</v>
      </c>
      <c r="F51" s="57"/>
      <c r="G51" s="145" t="str">
        <f>E44</f>
        <v>IB dec 22</v>
      </c>
      <c r="H51" s="145"/>
      <c r="I51" s="145"/>
      <c r="J51" s="92">
        <v>550</v>
      </c>
      <c r="K51" s="93"/>
    </row>
    <row r="52" spans="2:11" ht="18" customHeight="1" x14ac:dyDescent="0.3">
      <c r="B52" s="55">
        <v>44926</v>
      </c>
      <c r="C52" s="56">
        <v>20</v>
      </c>
      <c r="D52" s="57" t="s">
        <v>303</v>
      </c>
      <c r="E52" s="144" t="s">
        <v>162</v>
      </c>
      <c r="F52" s="57"/>
      <c r="G52" s="157" t="str">
        <f>G51</f>
        <v>IB dec 22</v>
      </c>
      <c r="H52" s="158"/>
      <c r="I52" s="159"/>
      <c r="J52" s="92"/>
      <c r="K52" s="93">
        <v>550</v>
      </c>
    </row>
    <row r="53" spans="2:11" ht="18" customHeight="1" x14ac:dyDescent="0.3">
      <c r="B53" s="55">
        <v>44926</v>
      </c>
      <c r="C53" s="56">
        <v>20</v>
      </c>
      <c r="D53" s="57" t="s">
        <v>303</v>
      </c>
      <c r="E53" s="144" t="s">
        <v>115</v>
      </c>
      <c r="F53" s="57"/>
      <c r="G53" s="157" t="str">
        <f>G54</f>
        <v>Privéopname</v>
      </c>
      <c r="H53" s="158"/>
      <c r="I53" s="159"/>
      <c r="J53" s="92">
        <v>2800</v>
      </c>
      <c r="K53" s="93"/>
    </row>
    <row r="54" spans="2:11" ht="18" customHeight="1" x14ac:dyDescent="0.3">
      <c r="B54" s="55">
        <v>44926</v>
      </c>
      <c r="C54" s="56">
        <v>20</v>
      </c>
      <c r="D54" s="57" t="s">
        <v>303</v>
      </c>
      <c r="E54" s="144" t="s">
        <v>162</v>
      </c>
      <c r="F54" s="57"/>
      <c r="G54" s="157" t="str">
        <f>E45</f>
        <v>Privéopname</v>
      </c>
      <c r="H54" s="158"/>
      <c r="I54" s="159"/>
      <c r="J54" s="92"/>
      <c r="K54" s="93">
        <v>2800</v>
      </c>
    </row>
    <row r="55" spans="2:11" ht="21" customHeight="1" x14ac:dyDescent="0.3">
      <c r="B55" s="77"/>
      <c r="C55" s="78"/>
      <c r="D55" s="78"/>
      <c r="E55" s="78"/>
      <c r="F55" s="78"/>
      <c r="G55" s="79"/>
      <c r="H55" s="79"/>
      <c r="I55" s="79"/>
      <c r="J55" s="80"/>
      <c r="K55" s="80"/>
    </row>
  </sheetData>
  <mergeCells count="26">
    <mergeCell ref="G14:I14"/>
    <mergeCell ref="B5:J5"/>
    <mergeCell ref="G6:I6"/>
    <mergeCell ref="G7:I7"/>
    <mergeCell ref="G8:I8"/>
    <mergeCell ref="B13:J13"/>
    <mergeCell ref="E43:F43"/>
    <mergeCell ref="G15:I15"/>
    <mergeCell ref="G16:I16"/>
    <mergeCell ref="B20:J20"/>
    <mergeCell ref="G21:I21"/>
    <mergeCell ref="G22:I22"/>
    <mergeCell ref="G23:I23"/>
    <mergeCell ref="B27:J27"/>
    <mergeCell ref="G28:I28"/>
    <mergeCell ref="G29:I29"/>
    <mergeCell ref="G30:I30"/>
    <mergeCell ref="H38:I38"/>
    <mergeCell ref="G53:I53"/>
    <mergeCell ref="G54:I54"/>
    <mergeCell ref="E44:F44"/>
    <mergeCell ref="E45:F45"/>
    <mergeCell ref="B49:J49"/>
    <mergeCell ref="G50:I50"/>
    <mergeCell ref="G51:I51"/>
    <mergeCell ref="G52:I52"/>
  </mergeCells>
  <pageMargins left="0.7" right="0.7" top="0.75" bottom="0.75" header="0.3" footer="0.3"/>
  <ignoredErrors>
    <ignoredError sqref="E52:E54 C44:C4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70</v>
      </c>
    </row>
    <row r="2" spans="1:2" ht="15.6" x14ac:dyDescent="0.3">
      <c r="A2" s="2"/>
    </row>
    <row r="3" spans="1:2" ht="15.6" x14ac:dyDescent="0.3">
      <c r="A3" s="2" t="s">
        <v>71</v>
      </c>
    </row>
    <row r="5" spans="1:2" ht="15.6" x14ac:dyDescent="0.3">
      <c r="A5" s="2" t="s">
        <v>59</v>
      </c>
    </row>
    <row r="6" spans="1:2" x14ac:dyDescent="0.25">
      <c r="A6" s="1" t="s">
        <v>69</v>
      </c>
    </row>
    <row r="7" spans="1:2" x14ac:dyDescent="0.25">
      <c r="A7" s="1" t="s">
        <v>56</v>
      </c>
    </row>
    <row r="8" spans="1:2" x14ac:dyDescent="0.25">
      <c r="A8" s="1" t="s">
        <v>57</v>
      </c>
    </row>
    <row r="10" spans="1:2" s="3" customFormat="1" ht="15.6" x14ac:dyDescent="0.3">
      <c r="A10" s="3" t="s">
        <v>60</v>
      </c>
      <c r="B10" s="3" t="s">
        <v>62</v>
      </c>
    </row>
    <row r="11" spans="1:2" x14ac:dyDescent="0.25">
      <c r="B11" s="1" t="s">
        <v>61</v>
      </c>
    </row>
    <row r="12" spans="1:2" x14ac:dyDescent="0.25">
      <c r="B12" s="1" t="s">
        <v>63</v>
      </c>
    </row>
    <row r="13" spans="1:2" x14ac:dyDescent="0.25">
      <c r="B13" s="1" t="s">
        <v>66</v>
      </c>
    </row>
    <row r="14" spans="1:2" x14ac:dyDescent="0.25">
      <c r="B14" s="1" t="s">
        <v>67</v>
      </c>
    </row>
    <row r="16" spans="1:2" s="3" customFormat="1" ht="15.6" x14ac:dyDescent="0.3">
      <c r="A16" s="3" t="s">
        <v>60</v>
      </c>
      <c r="B16" s="3" t="s">
        <v>58</v>
      </c>
    </row>
    <row r="18" spans="1:3" ht="15.6" x14ac:dyDescent="0.3">
      <c r="A18" s="2" t="s">
        <v>72</v>
      </c>
      <c r="C18" s="4"/>
    </row>
    <row r="19" spans="1:3" x14ac:dyDescent="0.25">
      <c r="A19" s="5">
        <v>200</v>
      </c>
      <c r="B19" s="1" t="s">
        <v>7</v>
      </c>
    </row>
    <row r="20" spans="1:3" x14ac:dyDescent="0.25">
      <c r="A20" s="5">
        <v>210</v>
      </c>
      <c r="B20" s="1" t="s">
        <v>8</v>
      </c>
    </row>
    <row r="21" spans="1:3" x14ac:dyDescent="0.25">
      <c r="A21" s="5">
        <v>300</v>
      </c>
      <c r="B21" s="1" t="s">
        <v>9</v>
      </c>
    </row>
    <row r="22" spans="1:3" x14ac:dyDescent="0.25">
      <c r="A22" s="5">
        <v>310</v>
      </c>
      <c r="B22" s="1" t="s">
        <v>10</v>
      </c>
    </row>
    <row r="23" spans="1:3" x14ac:dyDescent="0.25">
      <c r="A23" s="5">
        <v>400</v>
      </c>
      <c r="B23" s="1" t="s">
        <v>73</v>
      </c>
    </row>
    <row r="24" spans="1:3" x14ac:dyDescent="0.25">
      <c r="A24" s="5">
        <v>410</v>
      </c>
      <c r="B24" s="1" t="s">
        <v>74</v>
      </c>
    </row>
    <row r="25" spans="1:3" x14ac:dyDescent="0.25">
      <c r="A25" s="5">
        <v>420</v>
      </c>
      <c r="B25" s="1" t="s">
        <v>75</v>
      </c>
    </row>
    <row r="26" spans="1:3" x14ac:dyDescent="0.25">
      <c r="A26" s="5">
        <v>500</v>
      </c>
      <c r="B26" s="1" t="s">
        <v>11</v>
      </c>
    </row>
    <row r="27" spans="1:3" x14ac:dyDescent="0.25">
      <c r="A27" s="5">
        <v>510</v>
      </c>
      <c r="B27" s="1" t="s">
        <v>12</v>
      </c>
    </row>
    <row r="28" spans="1:3" x14ac:dyDescent="0.25">
      <c r="A28" s="5">
        <v>600</v>
      </c>
      <c r="B28" s="1" t="s">
        <v>13</v>
      </c>
    </row>
    <row r="29" spans="1:3" x14ac:dyDescent="0.25">
      <c r="A29" s="5">
        <v>680</v>
      </c>
      <c r="B29" s="1" t="s">
        <v>14</v>
      </c>
    </row>
    <row r="30" spans="1:3" x14ac:dyDescent="0.25">
      <c r="A30" s="5">
        <v>695</v>
      </c>
      <c r="B30" s="1" t="s">
        <v>76</v>
      </c>
    </row>
    <row r="31" spans="1:3" x14ac:dyDescent="0.25">
      <c r="A31" s="5">
        <v>700</v>
      </c>
      <c r="B31" s="1" t="s">
        <v>15</v>
      </c>
    </row>
    <row r="32" spans="1:3" x14ac:dyDescent="0.25">
      <c r="A32" s="5">
        <v>750</v>
      </c>
      <c r="B32" s="1" t="s">
        <v>77</v>
      </c>
    </row>
    <row r="33" spans="1:2" x14ac:dyDescent="0.25">
      <c r="A33" s="5">
        <v>760</v>
      </c>
      <c r="B33" s="1" t="s">
        <v>78</v>
      </c>
    </row>
    <row r="34" spans="1:2" x14ac:dyDescent="0.25">
      <c r="A34" s="5">
        <v>800</v>
      </c>
      <c r="B34" s="1" t="s">
        <v>79</v>
      </c>
    </row>
    <row r="35" spans="1:2" x14ac:dyDescent="0.25">
      <c r="A35" s="5">
        <v>820</v>
      </c>
      <c r="B35" s="1" t="s">
        <v>80</v>
      </c>
    </row>
    <row r="36" spans="1:2" x14ac:dyDescent="0.25">
      <c r="A36" s="8">
        <v>1000</v>
      </c>
      <c r="B36" s="1" t="s">
        <v>16</v>
      </c>
    </row>
    <row r="37" spans="1:2" x14ac:dyDescent="0.25">
      <c r="A37" s="8">
        <v>1050</v>
      </c>
      <c r="B37" s="1" t="s">
        <v>17</v>
      </c>
    </row>
    <row r="38" spans="1:2" x14ac:dyDescent="0.25">
      <c r="A38" s="8">
        <v>1060</v>
      </c>
      <c r="B38" s="1" t="s">
        <v>18</v>
      </c>
    </row>
    <row r="39" spans="1:2" x14ac:dyDescent="0.25">
      <c r="A39" s="8">
        <v>1070</v>
      </c>
      <c r="B39" s="1" t="s">
        <v>19</v>
      </c>
    </row>
    <row r="40" spans="1:2" x14ac:dyDescent="0.25">
      <c r="A40" s="8">
        <v>1080</v>
      </c>
      <c r="B40" s="1" t="s">
        <v>20</v>
      </c>
    </row>
    <row r="41" spans="1:2" x14ac:dyDescent="0.25">
      <c r="A41" s="8">
        <v>1090</v>
      </c>
      <c r="B41" s="1" t="s">
        <v>81</v>
      </c>
    </row>
    <row r="42" spans="1:2" x14ac:dyDescent="0.25">
      <c r="A42" s="8">
        <v>1100</v>
      </c>
      <c r="B42" s="1" t="s">
        <v>21</v>
      </c>
    </row>
    <row r="43" spans="1:2" x14ac:dyDescent="0.25">
      <c r="A43" s="8">
        <v>1150</v>
      </c>
      <c r="B43" s="1" t="s">
        <v>82</v>
      </c>
    </row>
    <row r="44" spans="1:2" x14ac:dyDescent="0.25">
      <c r="A44" s="8">
        <v>1180</v>
      </c>
      <c r="B44" s="1" t="s">
        <v>83</v>
      </c>
    </row>
    <row r="45" spans="1:2" x14ac:dyDescent="0.25">
      <c r="A45" s="8">
        <v>1200</v>
      </c>
      <c r="B45" s="1" t="s">
        <v>22</v>
      </c>
    </row>
    <row r="46" spans="1:2" x14ac:dyDescent="0.25">
      <c r="A46" s="8">
        <v>1240</v>
      </c>
      <c r="B46" s="1" t="s">
        <v>23</v>
      </c>
    </row>
    <row r="47" spans="1:2" x14ac:dyDescent="0.25">
      <c r="A47" s="8">
        <v>1260</v>
      </c>
      <c r="B47" s="1" t="s">
        <v>24</v>
      </c>
    </row>
    <row r="48" spans="1:2" x14ac:dyDescent="0.25">
      <c r="A48" s="8">
        <v>1270</v>
      </c>
      <c r="B48" s="1" t="s">
        <v>25</v>
      </c>
    </row>
    <row r="49" spans="1:2" x14ac:dyDescent="0.25">
      <c r="A49" s="8">
        <v>1280</v>
      </c>
      <c r="B49" s="1" t="s">
        <v>26</v>
      </c>
    </row>
    <row r="50" spans="1:2" x14ac:dyDescent="0.25">
      <c r="A50" s="8">
        <v>1300</v>
      </c>
      <c r="B50" s="1" t="s">
        <v>84</v>
      </c>
    </row>
    <row r="51" spans="1:2" x14ac:dyDescent="0.25">
      <c r="A51" s="8">
        <v>1350</v>
      </c>
      <c r="B51" s="1" t="s">
        <v>85</v>
      </c>
    </row>
    <row r="52" spans="1:2" x14ac:dyDescent="0.25">
      <c r="A52" s="8">
        <v>1400</v>
      </c>
      <c r="B52" s="1" t="s">
        <v>27</v>
      </c>
    </row>
    <row r="53" spans="1:2" x14ac:dyDescent="0.25">
      <c r="A53" s="8">
        <v>1500</v>
      </c>
      <c r="B53" s="1" t="s">
        <v>28</v>
      </c>
    </row>
    <row r="54" spans="1:2" x14ac:dyDescent="0.25">
      <c r="A54" s="8">
        <v>1520</v>
      </c>
      <c r="B54" s="1" t="s">
        <v>29</v>
      </c>
    </row>
    <row r="55" spans="1:2" x14ac:dyDescent="0.25">
      <c r="A55" s="8">
        <v>1540</v>
      </c>
      <c r="B55" s="1" t="s">
        <v>86</v>
      </c>
    </row>
    <row r="56" spans="1:2" x14ac:dyDescent="0.25">
      <c r="A56" s="8">
        <v>1600</v>
      </c>
      <c r="B56" s="1" t="s">
        <v>30</v>
      </c>
    </row>
    <row r="57" spans="1:2" x14ac:dyDescent="0.25">
      <c r="A57" s="8">
        <v>1650</v>
      </c>
      <c r="B57" s="1" t="s">
        <v>31</v>
      </c>
    </row>
    <row r="58" spans="1:2" x14ac:dyDescent="0.25">
      <c r="A58" s="8">
        <v>1660</v>
      </c>
      <c r="B58" s="1" t="s">
        <v>32</v>
      </c>
    </row>
    <row r="59" spans="1:2" x14ac:dyDescent="0.25">
      <c r="A59" s="8">
        <v>1665</v>
      </c>
      <c r="B59" s="1" t="s">
        <v>87</v>
      </c>
    </row>
    <row r="60" spans="1:2" x14ac:dyDescent="0.25">
      <c r="A60" s="8">
        <v>1680</v>
      </c>
      <c r="B60" s="1" t="s">
        <v>33</v>
      </c>
    </row>
    <row r="61" spans="1:2" x14ac:dyDescent="0.25">
      <c r="A61" s="8">
        <v>3000</v>
      </c>
      <c r="B61" s="1" t="s">
        <v>34</v>
      </c>
    </row>
    <row r="62" spans="1:2" x14ac:dyDescent="0.25">
      <c r="A62" s="8">
        <v>3100</v>
      </c>
      <c r="B62" s="1" t="s">
        <v>88</v>
      </c>
    </row>
    <row r="63" spans="1:2" x14ac:dyDescent="0.25">
      <c r="A63" s="8">
        <v>3200</v>
      </c>
      <c r="B63" s="1" t="s">
        <v>89</v>
      </c>
    </row>
    <row r="64" spans="1:2" x14ac:dyDescent="0.25">
      <c r="A64" s="8">
        <v>3300</v>
      </c>
      <c r="B64" s="1" t="s">
        <v>90</v>
      </c>
    </row>
    <row r="65" spans="1:2" x14ac:dyDescent="0.25">
      <c r="A65" s="8">
        <v>4000</v>
      </c>
      <c r="B65" s="1" t="s">
        <v>35</v>
      </c>
    </row>
    <row r="66" spans="1:2" x14ac:dyDescent="0.25">
      <c r="A66" s="8">
        <v>4050</v>
      </c>
      <c r="B66" s="1" t="s">
        <v>36</v>
      </c>
    </row>
    <row r="67" spans="1:2" x14ac:dyDescent="0.25">
      <c r="A67" s="8">
        <v>4070</v>
      </c>
      <c r="B67" s="1" t="s">
        <v>107</v>
      </c>
    </row>
    <row r="68" spans="1:2" x14ac:dyDescent="0.25">
      <c r="A68" s="8">
        <v>4100</v>
      </c>
      <c r="B68" s="1" t="s">
        <v>37</v>
      </c>
    </row>
    <row r="69" spans="1:2" x14ac:dyDescent="0.25">
      <c r="A69" s="8">
        <v>4120</v>
      </c>
      <c r="B69" s="1" t="s">
        <v>38</v>
      </c>
    </row>
    <row r="70" spans="1:2" x14ac:dyDescent="0.25">
      <c r="A70" s="8">
        <v>4150</v>
      </c>
      <c r="B70" s="1" t="s">
        <v>91</v>
      </c>
    </row>
    <row r="71" spans="1:2" x14ac:dyDescent="0.25">
      <c r="A71" s="8">
        <v>4200</v>
      </c>
      <c r="B71" s="1" t="s">
        <v>39</v>
      </c>
    </row>
    <row r="72" spans="1:2" x14ac:dyDescent="0.25">
      <c r="A72" s="8">
        <v>4250</v>
      </c>
      <c r="B72" s="1" t="s">
        <v>40</v>
      </c>
    </row>
    <row r="73" spans="1:2" x14ac:dyDescent="0.25">
      <c r="A73" s="8">
        <v>4300</v>
      </c>
      <c r="B73" s="1" t="s">
        <v>41</v>
      </c>
    </row>
    <row r="74" spans="1:2" x14ac:dyDescent="0.25">
      <c r="A74" s="8">
        <v>4350</v>
      </c>
      <c r="B74" s="1" t="s">
        <v>42</v>
      </c>
    </row>
    <row r="75" spans="1:2" x14ac:dyDescent="0.25">
      <c r="A75" s="8">
        <v>4400</v>
      </c>
      <c r="B75" s="1" t="s">
        <v>43</v>
      </c>
    </row>
    <row r="76" spans="1:2" x14ac:dyDescent="0.25">
      <c r="A76" s="8">
        <v>4500</v>
      </c>
      <c r="B76" s="1" t="s">
        <v>92</v>
      </c>
    </row>
    <row r="77" spans="1:2" x14ac:dyDescent="0.25">
      <c r="A77" s="8">
        <v>4600</v>
      </c>
      <c r="B77" s="1" t="s">
        <v>44</v>
      </c>
    </row>
    <row r="78" spans="1:2" x14ac:dyDescent="0.25">
      <c r="A78" s="8">
        <v>4650</v>
      </c>
      <c r="B78" s="1" t="s">
        <v>45</v>
      </c>
    </row>
    <row r="79" spans="1:2" x14ac:dyDescent="0.25">
      <c r="A79" s="8">
        <v>4700</v>
      </c>
      <c r="B79" s="1" t="s">
        <v>55</v>
      </c>
    </row>
    <row r="80" spans="1:2" x14ac:dyDescent="0.25">
      <c r="A80" s="8">
        <v>4750</v>
      </c>
      <c r="B80" s="1" t="s">
        <v>93</v>
      </c>
    </row>
    <row r="81" spans="1:2" x14ac:dyDescent="0.25">
      <c r="A81" s="8">
        <v>4800</v>
      </c>
      <c r="B81" s="1" t="s">
        <v>94</v>
      </c>
    </row>
    <row r="82" spans="1:2" x14ac:dyDescent="0.25">
      <c r="A82" s="8">
        <v>4950</v>
      </c>
      <c r="B82" s="1" t="s">
        <v>95</v>
      </c>
    </row>
    <row r="83" spans="1:2" x14ac:dyDescent="0.25">
      <c r="A83" s="8">
        <v>4960</v>
      </c>
      <c r="B83" s="1" t="s">
        <v>46</v>
      </c>
    </row>
    <row r="84" spans="1:2" x14ac:dyDescent="0.25">
      <c r="A84" s="8">
        <v>4970</v>
      </c>
      <c r="B84" s="1" t="s">
        <v>47</v>
      </c>
    </row>
    <row r="85" spans="1:2" x14ac:dyDescent="0.25">
      <c r="A85" s="8">
        <v>4990</v>
      </c>
      <c r="B85" s="1" t="s">
        <v>48</v>
      </c>
    </row>
    <row r="86" spans="1:2" x14ac:dyDescent="0.25">
      <c r="A86" s="8">
        <v>7000</v>
      </c>
      <c r="B86" s="1" t="s">
        <v>49</v>
      </c>
    </row>
    <row r="87" spans="1:2" x14ac:dyDescent="0.25">
      <c r="A87" s="8">
        <v>7400</v>
      </c>
      <c r="B87" s="1" t="s">
        <v>96</v>
      </c>
    </row>
    <row r="88" spans="1:2" x14ac:dyDescent="0.25">
      <c r="A88" s="8">
        <v>7500</v>
      </c>
      <c r="B88" s="1" t="s">
        <v>97</v>
      </c>
    </row>
    <row r="89" spans="1:2" x14ac:dyDescent="0.25">
      <c r="A89" s="8">
        <v>8200</v>
      </c>
      <c r="B89" s="1" t="s">
        <v>50</v>
      </c>
    </row>
    <row r="90" spans="1:2" x14ac:dyDescent="0.25">
      <c r="A90" s="8">
        <v>8300</v>
      </c>
      <c r="B90" s="1" t="s">
        <v>98</v>
      </c>
    </row>
    <row r="91" spans="1:2" x14ac:dyDescent="0.25">
      <c r="A91" s="8">
        <v>8400</v>
      </c>
      <c r="B91" s="1" t="s">
        <v>51</v>
      </c>
    </row>
    <row r="92" spans="1:2" x14ac:dyDescent="0.25">
      <c r="A92" s="8">
        <v>8500</v>
      </c>
      <c r="B92" s="1" t="s">
        <v>52</v>
      </c>
    </row>
    <row r="93" spans="1:2" x14ac:dyDescent="0.25">
      <c r="A93" s="8">
        <v>8550</v>
      </c>
      <c r="B93" s="1" t="s">
        <v>53</v>
      </c>
    </row>
    <row r="94" spans="1:2" x14ac:dyDescent="0.25">
      <c r="A94" s="8">
        <v>8600</v>
      </c>
      <c r="B94" s="1" t="s">
        <v>99</v>
      </c>
    </row>
    <row r="95" spans="1:2" x14ac:dyDescent="0.25">
      <c r="A95" s="8">
        <v>9000</v>
      </c>
      <c r="B95" s="1" t="s">
        <v>100</v>
      </c>
    </row>
    <row r="96" spans="1:2" x14ac:dyDescent="0.25">
      <c r="A96" s="8">
        <v>9100</v>
      </c>
      <c r="B96" s="1" t="s">
        <v>54</v>
      </c>
    </row>
    <row r="97" spans="1:3" x14ac:dyDescent="0.25">
      <c r="A97" s="8">
        <v>9600</v>
      </c>
      <c r="B97" s="1" t="s">
        <v>68</v>
      </c>
    </row>
    <row r="98" spans="1:3" x14ac:dyDescent="0.25">
      <c r="A98" s="7">
        <v>1320</v>
      </c>
      <c r="B98" s="6" t="s">
        <v>105</v>
      </c>
      <c r="C98" s="6" t="s">
        <v>102</v>
      </c>
    </row>
    <row r="99" spans="1:3" x14ac:dyDescent="0.25">
      <c r="A99" s="7">
        <v>3150</v>
      </c>
      <c r="B99" s="6" t="s">
        <v>104</v>
      </c>
      <c r="C99" s="6" t="s">
        <v>103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11 Inhoudsopgave</vt:lpstr>
      <vt:lpstr>11.1 - 11.2</vt:lpstr>
      <vt:lpstr>11.3 - 11.7</vt:lpstr>
      <vt:lpstr>11.8 - 11.12</vt:lpstr>
      <vt:lpstr>H 1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2023-01-04T11:34:59Z</cp:lastPrinted>
  <dcterms:created xsi:type="dcterms:W3CDTF">2020-12-11T10:09:52Z</dcterms:created>
  <dcterms:modified xsi:type="dcterms:W3CDTF">2023-01-04T14:28:09Z</dcterms:modified>
</cp:coreProperties>
</file>