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41" documentId="8_{705BE9EE-845C-4799-8BDF-A8EDD82C182A}" xr6:coauthVersionLast="47" xr6:coauthVersionMax="47" xr10:uidLastSave="{0247208F-D188-436A-B8EA-5BC0125E4E6E}"/>
  <bookViews>
    <workbookView xWindow="22932" yWindow="-108" windowWidth="23256" windowHeight="12576" activeTab="4" xr2:uid="{5D587E09-814F-4BAA-A382-6AB82BB63DFF}"/>
  </bookViews>
  <sheets>
    <sheet name="H 10 Inhoudsopgave" sheetId="8" r:id="rId1"/>
    <sheet name="10.1 - 10.4" sheetId="23" r:id="rId2"/>
    <sheet name="10.5 - 10.8" sheetId="24" r:id="rId3"/>
    <sheet name="10.9 - 10.17" sheetId="25" r:id="rId4"/>
    <sheet name="10.18 - 10.22" sheetId="26" r:id="rId5"/>
    <sheet name="H 1 aanwijzingen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6" l="1"/>
  <c r="E78" i="26"/>
  <c r="I58" i="26"/>
  <c r="G41" i="26"/>
  <c r="G34" i="26"/>
  <c r="G35" i="26" s="1"/>
  <c r="G15" i="26"/>
  <c r="G16" i="26" s="1"/>
  <c r="G17" i="26" s="1"/>
  <c r="G8" i="26"/>
  <c r="G9" i="26" s="1"/>
  <c r="J58" i="26" l="1"/>
  <c r="J53" i="26" s="1"/>
  <c r="F229" i="25"/>
  <c r="D219" i="25"/>
  <c r="D220" i="25" s="1"/>
  <c r="K211" i="25"/>
  <c r="H206" i="25" s="1"/>
  <c r="D192" i="25"/>
  <c r="D193" i="25" s="1"/>
  <c r="D194" i="25" s="1"/>
  <c r="F179" i="25"/>
  <c r="D149" i="25"/>
  <c r="D150" i="25" s="1"/>
  <c r="D151" i="25" s="1"/>
  <c r="K142" i="25"/>
  <c r="H137" i="25" s="1"/>
  <c r="D102" i="25"/>
  <c r="D103" i="25" s="1"/>
  <c r="D104" i="25" s="1"/>
  <c r="K101" i="25"/>
  <c r="D101" i="25"/>
  <c r="K100" i="25"/>
  <c r="J94" i="25"/>
  <c r="K94" i="25" s="1"/>
  <c r="J93" i="25"/>
  <c r="K93" i="25" s="1"/>
  <c r="D74" i="25"/>
  <c r="D75" i="25" s="1"/>
  <c r="D76" i="25" s="1"/>
  <c r="F61" i="25"/>
  <c r="D51" i="25"/>
  <c r="D52" i="25" s="1"/>
  <c r="K44" i="25"/>
  <c r="J39" i="25" s="1"/>
  <c r="D25" i="25"/>
  <c r="D26" i="25" s="1"/>
  <c r="D27" i="25" s="1"/>
  <c r="J18" i="25"/>
  <c r="K18" i="25" s="1"/>
  <c r="J17" i="25"/>
  <c r="K17" i="25" s="1"/>
  <c r="J26" i="25" s="1"/>
  <c r="K27" i="25" s="1"/>
  <c r="J102" i="25" l="1"/>
  <c r="K103" i="25"/>
  <c r="H88" i="25"/>
  <c r="J104" i="25" s="1"/>
  <c r="J12" i="25"/>
  <c r="D114" i="24" l="1"/>
  <c r="D115" i="24" s="1"/>
  <c r="D116" i="24" s="1"/>
  <c r="F101" i="24"/>
  <c r="D72" i="24"/>
  <c r="D73" i="24" s="1"/>
  <c r="I65" i="24"/>
  <c r="J65" i="24" s="1"/>
  <c r="H60" i="24" s="1"/>
  <c r="D47" i="24"/>
  <c r="D48" i="24" s="1"/>
  <c r="J46" i="24"/>
  <c r="D25" i="24"/>
  <c r="D26" i="24" s="1"/>
  <c r="D27" i="24" s="1"/>
  <c r="I18" i="24"/>
  <c r="J18" i="24" s="1"/>
  <c r="I17" i="24"/>
  <c r="J17" i="24" s="1"/>
  <c r="K26" i="24" l="1"/>
  <c r="K25" i="24"/>
  <c r="K24" i="24"/>
  <c r="H12" i="24"/>
  <c r="J27" i="24" s="1"/>
  <c r="D74" i="23" l="1"/>
  <c r="D75" i="23" s="1"/>
  <c r="D76" i="23" s="1"/>
  <c r="F61" i="23"/>
  <c r="D51" i="23"/>
  <c r="D52" i="23" s="1"/>
  <c r="I44" i="23"/>
  <c r="J44" i="23" s="1"/>
  <c r="J39" i="23" s="1"/>
  <c r="D25" i="23"/>
  <c r="D26" i="23" s="1"/>
  <c r="D27" i="23" s="1"/>
  <c r="I18" i="23"/>
  <c r="J18" i="23" s="1"/>
  <c r="I17" i="23"/>
  <c r="J17" i="23" s="1"/>
  <c r="J12" i="23" s="1"/>
  <c r="J26" i="23" l="1"/>
  <c r="K27" i="23" s="1"/>
</calcChain>
</file>

<file path=xl/sharedStrings.xml><?xml version="1.0" encoding="utf-8"?>
<sst xmlns="http://schemas.openxmlformats.org/spreadsheetml/2006/main" count="1181" uniqueCount="332">
  <si>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</si>
  <si>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</si>
  <si>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</si>
  <si>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</si>
  <si>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</si>
  <si>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</si>
  <si>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</si>
  <si>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</si>
  <si>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</si>
  <si>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</si>
  <si>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</si>
  <si>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</si>
  <si>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</si>
  <si>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</si>
  <si>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</si>
  <si>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</si>
  <si>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</si>
  <si>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</si>
  <si>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</si>
  <si>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</si>
  <si>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</si>
  <si>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</si>
  <si>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</si>
  <si>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</si>
  <si>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</si>
  <si>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</si>
  <si>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</si>
  <si>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</si>
  <si>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</si>
  <si>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</si>
  <si>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</si>
  <si>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</si>
  <si>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</si>
  <si>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</si>
  <si>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</si>
  <si>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</si>
  <si>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</si>
  <si>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</si>
  <si>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</si>
  <si>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</si>
  <si>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</si>
  <si>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</si>
  <si>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</si>
  <si>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</si>
  <si>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</si>
  <si>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</si>
  <si>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</si>
  <si>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</si>
  <si>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</si>
  <si>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</si>
  <si>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</si>
  <si>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</si>
  <si>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</si>
  <si>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</si>
  <si>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</si>
  <si>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</si>
  <si>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</si>
  <si>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</si>
  <si>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</si>
  <si>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</si>
  <si>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</si>
  <si>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</si>
  <si>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</si>
  <si>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</si>
  <si>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</si>
  <si>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</si>
  <si>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</si>
  <si>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</si>
  <si>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</si>
  <si>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</si>
  <si>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</si>
  <si>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</si>
  <si>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</si>
  <si>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</si>
  <si>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</si>
  <si>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</si>
  <si>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</si>
  <si>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</si>
  <si>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</si>
  <si>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</si>
  <si>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</si>
  <si>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</si>
  <si>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</si>
  <si>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</si>
  <si>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</si>
  <si>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</si>
  <si>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</si>
  <si>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</si>
  <si>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</si>
  <si>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</si>
  <si>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</si>
  <si>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</si>
  <si>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</si>
  <si>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</si>
  <si>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</si>
  <si>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</si>
  <si>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</si>
  <si>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</si>
  <si>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</si>
  <si>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</si>
  <si>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</si>
  <si>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</si>
  <si>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</si>
  <si>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</si>
  <si>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</si>
  <si>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</si>
  <si>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</si>
  <si>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</si>
  <si>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</si>
  <si>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</si>
  <si>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Datum</t>
  </si>
  <si>
    <t>Van balans</t>
  </si>
  <si>
    <t>Beginsaldo</t>
  </si>
  <si>
    <t>Grootboek- rekening</t>
  </si>
  <si>
    <t>EUR</t>
  </si>
  <si>
    <t xml:space="preserve"> EUR</t>
  </si>
  <si>
    <t>Factuur- nummer</t>
  </si>
  <si>
    <t>1400 Crediteuren</t>
  </si>
  <si>
    <t>De volgorde van de boeking maakt niet uit</t>
  </si>
  <si>
    <t>Bij</t>
  </si>
  <si>
    <t>Af</t>
  </si>
  <si>
    <t>Saldo</t>
  </si>
  <si>
    <t>Journaliseer het bankafschrift.</t>
  </si>
  <si>
    <t>2022-062</t>
  </si>
  <si>
    <t>Leverancier</t>
  </si>
  <si>
    <t>Dagboek</t>
  </si>
  <si>
    <t>Boekjaar/periode</t>
  </si>
  <si>
    <t>Boekstuknummer</t>
  </si>
  <si>
    <t>Betalingsconditie</t>
  </si>
  <si>
    <t>02</t>
  </si>
  <si>
    <t>Factuurdatum</t>
  </si>
  <si>
    <t>Vervaldatum</t>
  </si>
  <si>
    <t>Uw referentie</t>
  </si>
  <si>
    <t>Bedrag</t>
  </si>
  <si>
    <t>Boekstukregel</t>
  </si>
  <si>
    <t>Btw-code</t>
  </si>
  <si>
    <t>Percen-tage</t>
  </si>
  <si>
    <t>excl./incl. hoog/laag</t>
  </si>
  <si>
    <t>Bedrag btw</t>
  </si>
  <si>
    <t xml:space="preserve">b </t>
  </si>
  <si>
    <t>Boekstuk nr.</t>
  </si>
  <si>
    <t>Subadmi- nistratie</t>
  </si>
  <si>
    <t>Invoerscherm verkoopfactuur</t>
  </si>
  <si>
    <t>Klant</t>
  </si>
  <si>
    <t>01</t>
  </si>
  <si>
    <t>Factuurnummer</t>
  </si>
  <si>
    <t>Totaal bedrag</t>
  </si>
  <si>
    <t>Artikel</t>
  </si>
  <si>
    <t>Grootboek-rekening</t>
  </si>
  <si>
    <t>Invoerscherm memoriaal</t>
  </si>
  <si>
    <t>Sub- nummer</t>
  </si>
  <si>
    <t>Eindsaldo</t>
  </si>
  <si>
    <t>Onze ref.</t>
  </si>
  <si>
    <t>Verwerk het bankafschrift in het bankboek.</t>
  </si>
  <si>
    <t>Invoerscherm bankboek</t>
  </si>
  <si>
    <t xml:space="preserve">  EUR</t>
  </si>
  <si>
    <t>Invoerscherm inkoopboek</t>
  </si>
  <si>
    <t>Nettoprijs</t>
  </si>
  <si>
    <t>2022-158</t>
  </si>
  <si>
    <t>Subadmini-  stratie</t>
  </si>
  <si>
    <t>2022-026</t>
  </si>
  <si>
    <t>2022 / 11</t>
  </si>
  <si>
    <t>2022-133</t>
  </si>
  <si>
    <t>2022 / 6</t>
  </si>
  <si>
    <t>2022 / 5</t>
  </si>
  <si>
    <t>excl./hoog</t>
  </si>
  <si>
    <t>Stel de grootboekkaart 1400 Crediteuren samen met behulp van het journaal.</t>
  </si>
  <si>
    <t>….............</t>
  </si>
  <si>
    <t>…...........</t>
  </si>
  <si>
    <t>2022 / 8</t>
  </si>
  <si>
    <t>I50126</t>
  </si>
  <si>
    <t>Shamila Roshni</t>
  </si>
  <si>
    <t>2022-123</t>
  </si>
  <si>
    <r>
      <t xml:space="preserve">Journaliseer voor Winter de verzonden verkoopfactuur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verzending van de tenten.</t>
    </r>
  </si>
  <si>
    <t>EN</t>
  </si>
  <si>
    <t xml:space="preserve">Uitwerking H 10 </t>
  </si>
  <si>
    <t>10.1 - 10.4</t>
  </si>
  <si>
    <t>Opgave 10.1</t>
  </si>
  <si>
    <t>Verwerk voor Chair de ontvangen factuur van Stressless in het inkoopboek.</t>
  </si>
  <si>
    <t>Stressless</t>
  </si>
  <si>
    <t>2022-122</t>
  </si>
  <si>
    <t>stoelen</t>
  </si>
  <si>
    <t>Journaliseer voor Chair de ontvangen factuur van Stressless.</t>
  </si>
  <si>
    <t xml:space="preserve">Journaal                                                                                                                                                                                                 </t>
  </si>
  <si>
    <t>58965 Stressless 9</t>
  </si>
  <si>
    <t>58965 Stressless 7</t>
  </si>
  <si>
    <t xml:space="preserve">58965 Stressless </t>
  </si>
  <si>
    <t>58965 stoelen</t>
  </si>
  <si>
    <t>Opgave 10.2</t>
  </si>
  <si>
    <t>Verwerk voor Chair de creditfactuur van Stressless in het inkoopboek.</t>
  </si>
  <si>
    <t>retour</t>
  </si>
  <si>
    <t>58965CR</t>
  </si>
  <si>
    <t>Journaliseer voor Chair de ontvangen creditfactuur van Stressless.</t>
  </si>
  <si>
    <t>58965CR Stressless retour 1</t>
  </si>
  <si>
    <t>58965 CR Stressless</t>
  </si>
  <si>
    <t>58965CR retour</t>
  </si>
  <si>
    <t>Opgave 10.3</t>
  </si>
  <si>
    <t>Verwerk het bankafschrift van de Rabobank in het bankboek.</t>
  </si>
  <si>
    <t>2022-030</t>
  </si>
  <si>
    <t>Stel het journaal samen van de boeking in het bankboek.</t>
  </si>
  <si>
    <t>58965 Stressless</t>
  </si>
  <si>
    <t>58965CR Stressless</t>
  </si>
  <si>
    <t>Opgave 10.4</t>
  </si>
  <si>
    <t xml:space="preserve">1400 Crediteuren                                                                                                                                                                                             </t>
  </si>
  <si>
    <t>Stel de subgrootboekrekening 14030 Stressless samen met behulp van het journaal.</t>
  </si>
  <si>
    <t xml:space="preserve">14030 Stressless                                                                                                                                                                                              </t>
  </si>
  <si>
    <t>Welke (sub)grootboekrekeningen kunnen afgeletterd worden?</t>
  </si>
  <si>
    <t>14030 Stressless</t>
  </si>
  <si>
    <t>Stel het bijboek 30021 Parijs samen</t>
  </si>
  <si>
    <t>30021 Parijs</t>
  </si>
  <si>
    <t>58965 Stressless -1</t>
  </si>
  <si>
    <t>10.5 - 10.8</t>
  </si>
  <si>
    <t>Opgave 10.5</t>
  </si>
  <si>
    <t>Verwerk voor Chair de bestelling van Brouwer meubelen in het verkoopboek.</t>
  </si>
  <si>
    <t>Brouwer meubelen</t>
  </si>
  <si>
    <t>2022-083</t>
  </si>
  <si>
    <t>I 5083</t>
  </si>
  <si>
    <t>Journaliseer voor Chair de verzonden factuur aan Brouwer meubelen.</t>
  </si>
  <si>
    <t>Journaal                                                                                                                                                                                                    EUR</t>
  </si>
  <si>
    <t>Brouwer meubelen I 5083</t>
  </si>
  <si>
    <t>Verwerk voor Chair de aflevering aan Brouwer meubelen in het memoriaal.</t>
  </si>
  <si>
    <t>2022-083 Brouwer meubelen</t>
  </si>
  <si>
    <t>2022-083 Brouwer meubelen 2</t>
  </si>
  <si>
    <t>Journaliseer memoriaalbon 2022-158.</t>
  </si>
  <si>
    <t>Opgave 10.6</t>
  </si>
  <si>
    <t>Verwerk voor Chair de retour door Brouwer meubelen in het verkoopboek.</t>
  </si>
  <si>
    <t>2022-084</t>
  </si>
  <si>
    <t>I 5083CR</t>
  </si>
  <si>
    <t>Journaliseer voor Chair de verzonden creditfactuur aan Brouwer meubelen.</t>
  </si>
  <si>
    <t>Journaal                                                                                                                                                                                                   EUR</t>
  </si>
  <si>
    <t>Brouwer meubelen I 5083CR</t>
  </si>
  <si>
    <t xml:space="preserve">Brouwer meubelen </t>
  </si>
  <si>
    <t>Verwerk voor Chair de retour door Brouwer meubelen in het memoriaal.</t>
  </si>
  <si>
    <t>2022-159</t>
  </si>
  <si>
    <t>2022-084 Brouwer meubelen</t>
  </si>
  <si>
    <t>2022-084 Brouwer meubelen -1</t>
  </si>
  <si>
    <t>Journaliseer memoriaal bon 2022-159.</t>
  </si>
  <si>
    <t>Opgave 10.7</t>
  </si>
  <si>
    <t>2022-031</t>
  </si>
  <si>
    <t>Opgave 10.8</t>
  </si>
  <si>
    <t>Stel de grootboekrekening 1100 Debiteuren samen met behulp van het journaal.</t>
  </si>
  <si>
    <t xml:space="preserve">1100 Debiteuren                                                                                                                                                                 </t>
  </si>
  <si>
    <t>Stel de subgrootboekrekening 11048 Brouwer meubelen samen met behulp van het journaal.</t>
  </si>
  <si>
    <t xml:space="preserve">11048 Brouwer meubelen                                                                                                                                                  </t>
  </si>
  <si>
    <t>Stoelen</t>
  </si>
  <si>
    <t>Stoel retour</t>
  </si>
  <si>
    <t xml:space="preserve">Stel het bijboek 30020 Brussel samen. </t>
  </si>
  <si>
    <t>30020 Brussel</t>
  </si>
  <si>
    <t>10.9 - 10.17</t>
  </si>
  <si>
    <t>Opgave 10.9</t>
  </si>
  <si>
    <t>2022 / 10</t>
  </si>
  <si>
    <t>2022-215</t>
  </si>
  <si>
    <t>Korting (%)</t>
  </si>
  <si>
    <t>Netto bedrag</t>
  </si>
  <si>
    <t xml:space="preserve">Journaal                                                                                                                                                                                                </t>
  </si>
  <si>
    <t>68965 Stressless 8</t>
  </si>
  <si>
    <t>68965 Stressless 6</t>
  </si>
  <si>
    <t xml:space="preserve">68965 Stressless </t>
  </si>
  <si>
    <t>68965 stoelen</t>
  </si>
  <si>
    <t>Opgave 10.10</t>
  </si>
  <si>
    <t>Verwerk voor Chair de ontvangen creditfactuur van Stressless in het inkoopboek.</t>
  </si>
  <si>
    <t>2022-216</t>
  </si>
  <si>
    <t>68965CR</t>
  </si>
  <si>
    <t>68965CR Stressless retour 1</t>
  </si>
  <si>
    <t>68965 CR Stressless</t>
  </si>
  <si>
    <t>68965CR retour</t>
  </si>
  <si>
    <t>Opgave 10.11</t>
  </si>
  <si>
    <t>2022/11</t>
  </si>
  <si>
    <t>68965 Stressless</t>
  </si>
  <si>
    <t>68965CR Stressless</t>
  </si>
  <si>
    <t>Opgave 10.12</t>
  </si>
  <si>
    <t>2022-385</t>
  </si>
  <si>
    <t>I 5085</t>
  </si>
  <si>
    <t>Brouwer meubelen I 5085</t>
  </si>
  <si>
    <t>Verwerk de pakbon in het memoriaal.</t>
  </si>
  <si>
    <t>2022-358</t>
  </si>
  <si>
    <t>2022-385 Brouwer meubelen</t>
  </si>
  <si>
    <t>2022-385 Brouwer meubelen 4</t>
  </si>
  <si>
    <t>Journaliseer memoriaal bon 2022-358.</t>
  </si>
  <si>
    <t>2022-359</t>
  </si>
  <si>
    <t>Opgave 10.13</t>
  </si>
  <si>
    <t>Verwerk voor Chair de verzonden creditfactuur aan Brouwer meubelen in het verkoopboek.</t>
  </si>
  <si>
    <t>2022-386</t>
  </si>
  <si>
    <t>I 5085CR</t>
  </si>
  <si>
    <t>Brouwer meubelen I 5085CR</t>
  </si>
  <si>
    <t>2022-386 Brouwer meubelen</t>
  </si>
  <si>
    <t>2022-386 Brouwer meubelen -1</t>
  </si>
  <si>
    <t>Journaliseer memoriaal bon 2022-359.</t>
  </si>
  <si>
    <t>Opgave 10.14</t>
  </si>
  <si>
    <t>2022/12</t>
  </si>
  <si>
    <t>2022-065</t>
  </si>
  <si>
    <t>Opgave 10.15</t>
  </si>
  <si>
    <t>Verwerk voor Beukers de verzonden factuur aan Flex in het verkoopboek.</t>
  </si>
  <si>
    <t>Flex</t>
  </si>
  <si>
    <t>2022-113</t>
  </si>
  <si>
    <t>C202207</t>
  </si>
  <si>
    <t>Journaliseer voor Beukers de verzonden factuur aan Flex.</t>
  </si>
  <si>
    <t>Flex C202207</t>
  </si>
  <si>
    <t xml:space="preserve">Flex </t>
  </si>
  <si>
    <t>Opgave 10.16</t>
  </si>
  <si>
    <t>Opgave 10.17</t>
  </si>
  <si>
    <t>I859</t>
  </si>
  <si>
    <t>10.18 - 10.22</t>
  </si>
  <si>
    <t>Opgave 10.18</t>
  </si>
  <si>
    <r>
      <t xml:space="preserve">Journaliseer voor Tweewielerzaak Floris de verzonden verkoopfactuur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de afgeleverde fietsen.</t>
    </r>
  </si>
  <si>
    <t>Hotel Noorderduin</t>
  </si>
  <si>
    <t>30 fietsen en inruil</t>
  </si>
  <si>
    <t>Opgave 10.19</t>
  </si>
  <si>
    <t>Journaliseer voor Winter de ontvangen creditnota van De Haan tenten.</t>
  </si>
  <si>
    <t>Iglotent retour</t>
  </si>
  <si>
    <t>De Haan tenten</t>
  </si>
  <si>
    <t>Opgave 10.20</t>
  </si>
  <si>
    <r>
      <t xml:space="preserve">Journaliseer voor Anita Kali de verzonden creditnota aan De Boekenwinkel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de retourontvangst van de boeken.</t>
    </r>
  </si>
  <si>
    <t>2022-143</t>
  </si>
  <si>
    <t>De Boekenwinkel</t>
  </si>
  <si>
    <t>boeken retour</t>
  </si>
  <si>
    <t>Opgave 10.21</t>
  </si>
  <si>
    <t>Verwerk voor Chair bv de ontvangen factuur van schoonmaakbedrijf Wolf in het inkoopboek.</t>
  </si>
  <si>
    <t>Schoonmaakbedrijf Wolf</t>
  </si>
  <si>
    <t>2022-129</t>
  </si>
  <si>
    <t>Journaliseer voor Chair bv de ontvangen factuur van schoonmaakbedrijf Wolf.</t>
  </si>
  <si>
    <t>Opgave 10.22</t>
  </si>
  <si>
    <t>Werk met behulp van bovenstaande gegevens de grootboekrekening 1400 Crediteuren bij en sluit de grootboekrekening af per 31 januari.</t>
  </si>
  <si>
    <t xml:space="preserve">1400 Crediteuren                                                                                                                                                             </t>
  </si>
  <si>
    <t>Prouw bv</t>
  </si>
  <si>
    <t>Water creditnota</t>
  </si>
  <si>
    <t>Naar balans</t>
  </si>
  <si>
    <t>Uitwerking 10.1 - 10.4</t>
  </si>
  <si>
    <t>Uitwerking 10.5 - 10.8</t>
  </si>
  <si>
    <t>Uitwerking 10.9 - 10.17</t>
  </si>
  <si>
    <t>Uitwerking 10.18 - 10.22</t>
  </si>
  <si>
    <t>Hoofdstuk 10 Retouren en kortingen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</si>
</sst>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43" fontId="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3" fontId="3" fillId="0" borderId="20" xfId="2" applyFont="1" applyFill="1" applyBorder="1" applyAlignment="1">
      <alignment horizontal="right" vertical="center" wrapText="1"/>
    </xf>
    <xf numFmtId="43" fontId="3" fillId="0" borderId="14" xfId="2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4" borderId="0" xfId="0" applyFont="1" applyFill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vertical="center"/>
    </xf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 vertical="center"/>
    </xf>
    <xf numFmtId="43" fontId="1" fillId="0" borderId="14" xfId="2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3" fontId="1" fillId="6" borderId="20" xfId="2" applyFont="1" applyFill="1" applyBorder="1" applyAlignment="1">
      <alignment vertical="center"/>
    </xf>
    <xf numFmtId="43" fontId="1" fillId="6" borderId="1" xfId="2" applyFont="1" applyFill="1" applyBorder="1" applyAlignment="1">
      <alignment vertical="center"/>
    </xf>
    <xf numFmtId="9" fontId="1" fillId="0" borderId="0" xfId="0" applyNumberFormat="1" applyFont="1"/>
    <xf numFmtId="0" fontId="2" fillId="4" borderId="0" xfId="0" applyFont="1" applyFill="1" applyAlignment="1">
      <alignment horizontal="left" vertical="center"/>
    </xf>
    <xf numFmtId="43" fontId="1" fillId="0" borderId="1" xfId="2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43" fontId="1" fillId="7" borderId="1" xfId="2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0" fontId="10" fillId="5" borderId="17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4" xfId="2" applyFont="1" applyFill="1" applyBorder="1" applyAlignment="1">
      <alignment vertical="center"/>
    </xf>
    <xf numFmtId="43" fontId="3" fillId="0" borderId="23" xfId="2" applyFont="1" applyFill="1" applyBorder="1" applyAlignment="1">
      <alignment horizontal="right" vertical="center" wrapText="1"/>
    </xf>
    <xf numFmtId="43" fontId="3" fillId="0" borderId="15" xfId="2" applyFont="1" applyFill="1" applyBorder="1" applyAlignment="1">
      <alignment horizontal="right" vertical="center" wrapText="1"/>
    </xf>
    <xf numFmtId="43" fontId="3" fillId="0" borderId="1" xfId="2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3" fontId="1" fillId="0" borderId="1" xfId="2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2" fillId="1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3" fillId="0" borderId="1" xfId="2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3" fontId="1" fillId="6" borderId="0" xfId="2" applyFont="1" applyFill="1" applyBorder="1" applyAlignment="1">
      <alignment vertical="center"/>
    </xf>
    <xf numFmtId="0" fontId="1" fillId="6" borderId="0" xfId="0" applyFont="1" applyFill="1" applyAlignment="1">
      <alignment horizontal="left" vertical="center"/>
    </xf>
    <xf numFmtId="43" fontId="1" fillId="0" borderId="0" xfId="2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20" xfId="2" applyFont="1" applyFill="1" applyBorder="1" applyAlignment="1">
      <alignment horizontal="center" vertical="center" wrapText="1"/>
    </xf>
    <xf numFmtId="43" fontId="3" fillId="0" borderId="14" xfId="2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43" fontId="1" fillId="0" borderId="1" xfId="2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6" borderId="1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9" fontId="1" fillId="0" borderId="17" xfId="2" applyNumberFormat="1" applyFont="1" applyFill="1" applyBorder="1" applyAlignment="1">
      <alignment horizontal="center" vertical="center"/>
    </xf>
    <xf numFmtId="9" fontId="3" fillId="0" borderId="17" xfId="2" applyNumberFormat="1" applyFont="1" applyFill="1" applyBorder="1" applyAlignment="1">
      <alignment horizontal="center" vertical="center"/>
    </xf>
    <xf numFmtId="43" fontId="3" fillId="0" borderId="17" xfId="2" applyFont="1" applyFill="1" applyBorder="1" applyAlignment="1">
      <alignment vertical="center"/>
    </xf>
    <xf numFmtId="43" fontId="3" fillId="0" borderId="1" xfId="2" applyFont="1" applyFill="1" applyBorder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right" vertical="center"/>
    </xf>
    <xf numFmtId="43" fontId="1" fillId="0" borderId="1" xfId="2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43" fontId="1" fillId="0" borderId="6" xfId="2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2" fillId="10" borderId="5" xfId="0" applyFont="1" applyFill="1" applyBorder="1" applyAlignment="1">
      <alignment vertical="center" wrapText="1"/>
    </xf>
    <xf numFmtId="43" fontId="2" fillId="0" borderId="1" xfId="2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2" fillId="10" borderId="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left" vertical="center" wrapText="1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3" sqref="B3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108</v>
      </c>
    </row>
    <row r="2" spans="1:7" ht="15.6" x14ac:dyDescent="0.3">
      <c r="A2" s="2"/>
    </row>
    <row r="3" spans="1:7" ht="15.6" x14ac:dyDescent="0.3">
      <c r="A3" s="2" t="s">
        <v>331</v>
      </c>
    </row>
    <row r="5" spans="1:7" x14ac:dyDescent="0.25">
      <c r="A5" s="1" t="s">
        <v>64</v>
      </c>
      <c r="B5" s="9">
        <v>44927</v>
      </c>
    </row>
    <row r="6" spans="1:7" x14ac:dyDescent="0.25">
      <c r="B6" s="9"/>
    </row>
    <row r="7" spans="1:7" x14ac:dyDescent="0.25">
      <c r="A7" s="6" t="s">
        <v>60</v>
      </c>
      <c r="B7" s="6" t="s">
        <v>106</v>
      </c>
      <c r="C7" s="6"/>
      <c r="D7" s="6"/>
      <c r="E7" s="6"/>
      <c r="F7" s="6"/>
      <c r="G7" s="6"/>
    </row>
    <row r="8" spans="1:7" x14ac:dyDescent="0.25">
      <c r="A8" s="6"/>
      <c r="B8" s="6" t="s">
        <v>118</v>
      </c>
      <c r="C8" s="6"/>
      <c r="D8" s="6"/>
      <c r="E8" s="6"/>
      <c r="F8" s="6"/>
      <c r="G8" s="6"/>
    </row>
    <row r="10" spans="1:7" ht="15.6" x14ac:dyDescent="0.3">
      <c r="A10" s="1" t="s">
        <v>65</v>
      </c>
      <c r="B10" s="10" t="s">
        <v>327</v>
      </c>
    </row>
    <row r="11" spans="1:7" ht="15.6" x14ac:dyDescent="0.3">
      <c r="B11" s="10" t="s">
        <v>328</v>
      </c>
    </row>
    <row r="12" spans="1:7" ht="15.6" x14ac:dyDescent="0.3">
      <c r="B12" s="97" t="s">
        <v>329</v>
      </c>
    </row>
    <row r="13" spans="1:7" ht="15.6" x14ac:dyDescent="0.3">
      <c r="B13" s="97" t="s">
        <v>330</v>
      </c>
    </row>
  </sheetData>
  <hyperlinks>
    <hyperlink ref="B10" location="'10.1 - 10.4'!A1" display="Uitwerking 10.1 - 10.4" xr:uid="{1BE93E18-0CC8-4FDC-A183-A6D0145D2098}"/>
    <hyperlink ref="B11" location="'10.5 - 10.8'!A1" display="Uitwerking 10.5 - 10.8" xr:uid="{A24CDA85-0CEC-4E8F-9442-0EF179F623F7}"/>
    <hyperlink ref="B12" location="'10.9 - 10.17'!A1" display="Uitwerking 10.9 - 10.17" xr:uid="{1A8BDC3D-464A-44F4-A90A-934B8D78CC31}"/>
    <hyperlink ref="B13" location="'10.18 - 10.22'!A1" display="Uitwerking 10.18 - 10.22" xr:uid="{D6B223A9-268E-418B-AED2-3566E9018CE6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CB9F-1CF7-474D-A9FA-5404EAD93F36}">
  <dimension ref="A1:M108"/>
  <sheetViews>
    <sheetView showGridLines="0" topLeftCell="A92" workbookViewId="0">
      <selection activeCell="F38" sqref="F38"/>
    </sheetView>
  </sheetViews>
  <sheetFormatPr defaultRowHeight="15" x14ac:dyDescent="0.25"/>
  <cols>
    <col min="1" max="1" width="2.88671875" style="1" customWidth="1"/>
    <col min="2" max="2" width="13.5546875" style="1" customWidth="1"/>
    <col min="3" max="4" width="12.6640625" style="1" customWidth="1"/>
    <col min="5" max="5" width="17.44140625" style="1" customWidth="1"/>
    <col min="6" max="6" width="13" style="1" customWidth="1"/>
    <col min="7" max="7" width="9.109375" style="1" customWidth="1"/>
    <col min="8" max="8" width="11" style="1" customWidth="1"/>
    <col min="9" max="9" width="16.77734375" style="1" customWidth="1"/>
    <col min="10" max="10" width="12.5546875" style="1" customWidth="1"/>
    <col min="11" max="11" width="11.1093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1" ht="15.6" x14ac:dyDescent="0.25">
      <c r="B1" s="12" t="s">
        <v>175</v>
      </c>
      <c r="D1" s="12" t="s">
        <v>176</v>
      </c>
    </row>
    <row r="2" spans="1:11" ht="15.6" x14ac:dyDescent="0.3">
      <c r="B2" s="2"/>
    </row>
    <row r="3" spans="1:11" ht="15.6" x14ac:dyDescent="0.25">
      <c r="B3" s="12" t="s">
        <v>177</v>
      </c>
    </row>
    <row r="4" spans="1:11" x14ac:dyDescent="0.25">
      <c r="A4" s="1" t="s">
        <v>3</v>
      </c>
      <c r="B4" s="13" t="s">
        <v>178</v>
      </c>
    </row>
    <row r="5" spans="1:11" ht="10.9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.6" x14ac:dyDescent="0.25">
      <c r="A6" s="15"/>
      <c r="B6" s="16" t="s">
        <v>156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ht="10.95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8" customHeight="1" x14ac:dyDescent="0.25">
      <c r="A8" s="15"/>
      <c r="B8" s="63" t="s">
        <v>124</v>
      </c>
      <c r="C8" s="64">
        <v>14030</v>
      </c>
      <c r="D8" s="174" t="s">
        <v>179</v>
      </c>
      <c r="E8" s="174"/>
      <c r="F8" s="15"/>
      <c r="G8" s="15"/>
      <c r="H8" s="15"/>
      <c r="I8" s="15"/>
      <c r="J8" s="15"/>
      <c r="K8" s="15"/>
    </row>
    <row r="9" spans="1:11" ht="10.9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18" customHeight="1" x14ac:dyDescent="0.25">
      <c r="A10" s="15"/>
      <c r="B10" s="63" t="s">
        <v>125</v>
      </c>
      <c r="C10" s="65">
        <v>50</v>
      </c>
      <c r="D10" s="14"/>
      <c r="E10" s="63" t="s">
        <v>126</v>
      </c>
      <c r="F10" s="65" t="s">
        <v>164</v>
      </c>
      <c r="G10" s="66"/>
      <c r="H10" s="168" t="s">
        <v>127</v>
      </c>
      <c r="I10" s="169"/>
      <c r="J10" s="65" t="s">
        <v>180</v>
      </c>
      <c r="K10" s="15"/>
    </row>
    <row r="11" spans="1:11" ht="18" customHeight="1" x14ac:dyDescent="0.25">
      <c r="A11" s="15"/>
      <c r="B11" s="63" t="s">
        <v>0</v>
      </c>
      <c r="C11" s="37" t="s">
        <v>181</v>
      </c>
      <c r="D11" s="14"/>
      <c r="E11" s="63" t="s">
        <v>128</v>
      </c>
      <c r="F11" s="38" t="s">
        <v>144</v>
      </c>
      <c r="G11" s="14"/>
      <c r="H11" s="168" t="s">
        <v>130</v>
      </c>
      <c r="I11" s="169"/>
      <c r="J11" s="39">
        <v>44689</v>
      </c>
      <c r="K11" s="15"/>
    </row>
    <row r="12" spans="1:11" ht="18" customHeight="1" x14ac:dyDescent="0.25">
      <c r="A12" s="15"/>
      <c r="B12" s="63" t="s">
        <v>131</v>
      </c>
      <c r="C12" s="39">
        <v>44720</v>
      </c>
      <c r="D12" s="67"/>
      <c r="E12" s="63" t="s">
        <v>132</v>
      </c>
      <c r="F12" s="68">
        <v>58965</v>
      </c>
      <c r="G12" s="69"/>
      <c r="H12" s="168" t="s">
        <v>133</v>
      </c>
      <c r="I12" s="169"/>
      <c r="J12" s="52">
        <f>I17+J17+I18+J18</f>
        <v>4961</v>
      </c>
      <c r="K12" s="15" t="s">
        <v>114</v>
      </c>
    </row>
    <row r="13" spans="1:11" ht="10.9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5.6" x14ac:dyDescent="0.25">
      <c r="A14" s="15"/>
      <c r="B14" s="51" t="s">
        <v>134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0.9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30" x14ac:dyDescent="0.25">
      <c r="A16" s="14"/>
      <c r="B16" s="22" t="s">
        <v>147</v>
      </c>
      <c r="C16" s="22" t="s">
        <v>148</v>
      </c>
      <c r="D16" s="46" t="s">
        <v>101</v>
      </c>
      <c r="E16" s="22" t="s">
        <v>157</v>
      </c>
      <c r="F16" s="22" t="s">
        <v>135</v>
      </c>
      <c r="G16" s="22" t="s">
        <v>136</v>
      </c>
      <c r="H16" s="46" t="s">
        <v>137</v>
      </c>
      <c r="I16" s="22" t="s">
        <v>133</v>
      </c>
      <c r="J16" s="22" t="s">
        <v>138</v>
      </c>
      <c r="K16" s="14"/>
    </row>
    <row r="17" spans="1:11" ht="18" customHeight="1" x14ac:dyDescent="0.25">
      <c r="A17" s="15"/>
      <c r="B17" s="43">
        <v>30020</v>
      </c>
      <c r="C17" s="43">
        <v>3000</v>
      </c>
      <c r="D17" s="54">
        <v>9</v>
      </c>
      <c r="E17" s="44">
        <v>300</v>
      </c>
      <c r="F17" s="43">
        <v>1</v>
      </c>
      <c r="G17" s="56">
        <v>0.21</v>
      </c>
      <c r="H17" s="57" t="s">
        <v>165</v>
      </c>
      <c r="I17" s="44">
        <f>E17*D17</f>
        <v>2700</v>
      </c>
      <c r="J17" s="44">
        <f>G17*I17</f>
        <v>567</v>
      </c>
      <c r="K17" s="15"/>
    </row>
    <row r="18" spans="1:11" ht="18" customHeight="1" x14ac:dyDescent="0.25">
      <c r="A18" s="15"/>
      <c r="B18" s="43">
        <v>30021</v>
      </c>
      <c r="C18" s="43">
        <v>3000</v>
      </c>
      <c r="D18" s="54">
        <v>7</v>
      </c>
      <c r="E18" s="44">
        <v>200</v>
      </c>
      <c r="F18" s="43">
        <v>1</v>
      </c>
      <c r="G18" s="56">
        <v>0.21</v>
      </c>
      <c r="H18" s="57" t="s">
        <v>165</v>
      </c>
      <c r="I18" s="44">
        <f>E18*D18</f>
        <v>1400</v>
      </c>
      <c r="J18" s="44">
        <f>G18*I18</f>
        <v>294</v>
      </c>
      <c r="K18" s="15"/>
    </row>
    <row r="19" spans="1:11" ht="10.9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1" spans="1:11" x14ac:dyDescent="0.25">
      <c r="A21" s="88" t="s">
        <v>6</v>
      </c>
      <c r="B21" s="13" t="s">
        <v>182</v>
      </c>
    </row>
    <row r="22" spans="1:11" ht="15.6" x14ac:dyDescent="0.25">
      <c r="A22" s="13"/>
      <c r="B22" s="166" t="s">
        <v>183</v>
      </c>
      <c r="C22" s="167"/>
      <c r="D22" s="167"/>
      <c r="E22" s="167"/>
      <c r="F22" s="167"/>
      <c r="G22" s="167"/>
      <c r="H22" s="167"/>
      <c r="I22" s="167"/>
      <c r="J22" s="167"/>
      <c r="K22" s="26" t="s">
        <v>115</v>
      </c>
    </row>
    <row r="23" spans="1:11" ht="30" x14ac:dyDescent="0.25">
      <c r="A23" s="13"/>
      <c r="B23" s="27" t="s">
        <v>110</v>
      </c>
      <c r="C23" s="27" t="s">
        <v>125</v>
      </c>
      <c r="D23" s="28" t="s">
        <v>140</v>
      </c>
      <c r="E23" s="27" t="s">
        <v>113</v>
      </c>
      <c r="F23" s="27" t="s">
        <v>141</v>
      </c>
      <c r="G23" s="155" t="s">
        <v>0</v>
      </c>
      <c r="H23" s="156"/>
      <c r="I23" s="157"/>
      <c r="J23" s="28" t="s">
        <v>1</v>
      </c>
      <c r="K23" s="27" t="s">
        <v>2</v>
      </c>
    </row>
    <row r="24" spans="1:11" ht="18" customHeight="1" x14ac:dyDescent="0.25">
      <c r="A24" s="13"/>
      <c r="B24" s="29">
        <v>44689</v>
      </c>
      <c r="C24" s="30">
        <v>50</v>
      </c>
      <c r="D24" s="31" t="s">
        <v>180</v>
      </c>
      <c r="E24" s="30">
        <v>3000</v>
      </c>
      <c r="F24" s="31">
        <v>30020</v>
      </c>
      <c r="G24" s="173" t="s">
        <v>184</v>
      </c>
      <c r="H24" s="173"/>
      <c r="I24" s="173"/>
      <c r="J24" s="110">
        <v>2700</v>
      </c>
      <c r="K24" s="111"/>
    </row>
    <row r="25" spans="1:11" ht="18" customHeight="1" x14ac:dyDescent="0.25">
      <c r="A25" s="13"/>
      <c r="B25" s="29">
        <v>44689</v>
      </c>
      <c r="C25" s="30">
        <v>50</v>
      </c>
      <c r="D25" s="31" t="str">
        <f>D24</f>
        <v>2022-122</v>
      </c>
      <c r="E25" s="30">
        <v>3000</v>
      </c>
      <c r="F25" s="31">
        <v>30021</v>
      </c>
      <c r="G25" s="170" t="s">
        <v>185</v>
      </c>
      <c r="H25" s="171"/>
      <c r="I25" s="172"/>
      <c r="J25" s="110">
        <v>1400</v>
      </c>
      <c r="K25" s="111"/>
    </row>
    <row r="26" spans="1:11" ht="18" customHeight="1" x14ac:dyDescent="0.25">
      <c r="A26" s="13"/>
      <c r="B26" s="29">
        <v>44689</v>
      </c>
      <c r="C26" s="30">
        <v>50</v>
      </c>
      <c r="D26" s="31" t="str">
        <f t="shared" ref="D26:D27" si="0">D25</f>
        <v>2022-122</v>
      </c>
      <c r="E26" s="30">
        <v>1600</v>
      </c>
      <c r="F26" s="31"/>
      <c r="G26" s="170" t="s">
        <v>186</v>
      </c>
      <c r="H26" s="171"/>
      <c r="I26" s="172"/>
      <c r="J26" s="110">
        <f>J17+J18</f>
        <v>861</v>
      </c>
      <c r="K26" s="111"/>
    </row>
    <row r="27" spans="1:11" ht="18" customHeight="1" x14ac:dyDescent="0.25">
      <c r="A27" s="13"/>
      <c r="B27" s="29">
        <v>44689</v>
      </c>
      <c r="C27" s="30">
        <v>50</v>
      </c>
      <c r="D27" s="31" t="str">
        <f t="shared" si="0"/>
        <v>2022-122</v>
      </c>
      <c r="E27" s="30">
        <v>1400</v>
      </c>
      <c r="F27" s="31">
        <v>14030</v>
      </c>
      <c r="G27" s="170" t="s">
        <v>187</v>
      </c>
      <c r="H27" s="171"/>
      <c r="I27" s="172"/>
      <c r="J27" s="110"/>
      <c r="K27" s="111">
        <f>SUM(J24:J26)</f>
        <v>4961</v>
      </c>
    </row>
    <row r="29" spans="1:11" x14ac:dyDescent="0.25">
      <c r="B29" s="13"/>
    </row>
    <row r="30" spans="1:11" ht="15.6" x14ac:dyDescent="0.25">
      <c r="B30" s="12" t="s">
        <v>188</v>
      </c>
    </row>
    <row r="31" spans="1:11" x14ac:dyDescent="0.25">
      <c r="A31" s="1" t="s">
        <v>3</v>
      </c>
      <c r="B31" s="13" t="s">
        <v>189</v>
      </c>
    </row>
    <row r="32" spans="1:11" ht="10.9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15.6" x14ac:dyDescent="0.25">
      <c r="A33" s="15"/>
      <c r="B33" s="16" t="s">
        <v>156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0.9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18" customHeight="1" x14ac:dyDescent="0.25">
      <c r="A35" s="15"/>
      <c r="B35" s="63" t="s">
        <v>124</v>
      </c>
      <c r="C35" s="64">
        <v>14030</v>
      </c>
      <c r="D35" s="174" t="s">
        <v>179</v>
      </c>
      <c r="E35" s="174"/>
      <c r="F35" s="15"/>
      <c r="G35" s="15"/>
      <c r="H35" s="15"/>
      <c r="I35" s="15"/>
      <c r="J35" s="15"/>
      <c r="K35" s="15"/>
    </row>
    <row r="36" spans="1:11" ht="10.9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18" customHeight="1" x14ac:dyDescent="0.25">
      <c r="A37" s="15"/>
      <c r="B37" s="63" t="s">
        <v>125</v>
      </c>
      <c r="C37" s="65">
        <v>50</v>
      </c>
      <c r="D37" s="14"/>
      <c r="E37" s="63" t="s">
        <v>126</v>
      </c>
      <c r="F37" s="65" t="s">
        <v>164</v>
      </c>
      <c r="G37" s="66"/>
      <c r="H37" s="168" t="s">
        <v>127</v>
      </c>
      <c r="I37" s="169"/>
      <c r="J37" s="65" t="s">
        <v>172</v>
      </c>
      <c r="K37" s="15"/>
    </row>
    <row r="38" spans="1:11" ht="18" customHeight="1" x14ac:dyDescent="0.25">
      <c r="A38" s="15"/>
      <c r="B38" s="63" t="s">
        <v>0</v>
      </c>
      <c r="C38" s="37" t="s">
        <v>190</v>
      </c>
      <c r="D38" s="14"/>
      <c r="E38" s="63" t="s">
        <v>128</v>
      </c>
      <c r="F38" s="38" t="s">
        <v>144</v>
      </c>
      <c r="G38" s="14"/>
      <c r="H38" s="168" t="s">
        <v>130</v>
      </c>
      <c r="I38" s="169"/>
      <c r="J38" s="39">
        <v>44691</v>
      </c>
      <c r="K38" s="15"/>
    </row>
    <row r="39" spans="1:11" ht="18" customHeight="1" x14ac:dyDescent="0.25">
      <c r="A39" s="15"/>
      <c r="B39" s="63" t="s">
        <v>131</v>
      </c>
      <c r="C39" s="39">
        <v>44722</v>
      </c>
      <c r="D39" s="67"/>
      <c r="E39" s="63" t="s">
        <v>132</v>
      </c>
      <c r="F39" s="68" t="s">
        <v>191</v>
      </c>
      <c r="G39" s="69"/>
      <c r="H39" s="168" t="s">
        <v>133</v>
      </c>
      <c r="I39" s="169"/>
      <c r="J39" s="52">
        <f>I44+J44</f>
        <v>-242</v>
      </c>
      <c r="K39" s="15" t="s">
        <v>114</v>
      </c>
    </row>
    <row r="40" spans="1:11" ht="10.9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.6" x14ac:dyDescent="0.25">
      <c r="A41" s="15"/>
      <c r="B41" s="51" t="s">
        <v>134</v>
      </c>
      <c r="C41" s="15"/>
      <c r="D41" s="15"/>
      <c r="E41" s="15"/>
      <c r="F41" s="15"/>
      <c r="G41" s="15"/>
      <c r="H41" s="15"/>
      <c r="I41" s="15"/>
      <c r="J41" s="15"/>
      <c r="K41" s="15"/>
    </row>
    <row r="42" spans="1:11" ht="10.9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30" x14ac:dyDescent="0.25">
      <c r="A43" s="14"/>
      <c r="B43" s="22" t="s">
        <v>147</v>
      </c>
      <c r="C43" s="22" t="s">
        <v>148</v>
      </c>
      <c r="D43" s="46" t="s">
        <v>101</v>
      </c>
      <c r="E43" s="22" t="s">
        <v>157</v>
      </c>
      <c r="F43" s="22" t="s">
        <v>135</v>
      </c>
      <c r="G43" s="22" t="s">
        <v>136</v>
      </c>
      <c r="H43" s="46" t="s">
        <v>137</v>
      </c>
      <c r="I43" s="22" t="s">
        <v>133</v>
      </c>
      <c r="J43" s="22" t="s">
        <v>138</v>
      </c>
      <c r="K43" s="14"/>
    </row>
    <row r="44" spans="1:11" ht="18" customHeight="1" x14ac:dyDescent="0.25">
      <c r="A44" s="15"/>
      <c r="B44" s="43">
        <v>30021</v>
      </c>
      <c r="C44" s="43">
        <v>3000</v>
      </c>
      <c r="D44" s="54">
        <v>-1</v>
      </c>
      <c r="E44" s="44">
        <v>200</v>
      </c>
      <c r="F44" s="43">
        <v>1</v>
      </c>
      <c r="G44" s="56">
        <v>0.21</v>
      </c>
      <c r="H44" s="57" t="s">
        <v>165</v>
      </c>
      <c r="I44" s="44">
        <f>E44*D44</f>
        <v>-200</v>
      </c>
      <c r="J44" s="44">
        <f>G44*I44</f>
        <v>-42</v>
      </c>
      <c r="K44" s="15"/>
    </row>
    <row r="45" spans="1:11" ht="10.9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7" spans="1:11" x14ac:dyDescent="0.25">
      <c r="A47" s="89" t="s">
        <v>6</v>
      </c>
      <c r="B47" s="89" t="s">
        <v>192</v>
      </c>
    </row>
    <row r="48" spans="1:11" ht="15.6" x14ac:dyDescent="0.25">
      <c r="A48" s="13"/>
      <c r="B48" s="166" t="s">
        <v>183</v>
      </c>
      <c r="C48" s="167"/>
      <c r="D48" s="167"/>
      <c r="E48" s="167"/>
      <c r="F48" s="167"/>
      <c r="G48" s="167"/>
      <c r="H48" s="167"/>
      <c r="I48" s="167"/>
      <c r="J48" s="167"/>
      <c r="K48" s="26" t="s">
        <v>115</v>
      </c>
    </row>
    <row r="49" spans="1:13" ht="30" x14ac:dyDescent="0.25">
      <c r="A49" s="13"/>
      <c r="B49" s="27" t="s">
        <v>110</v>
      </c>
      <c r="C49" s="27" t="s">
        <v>125</v>
      </c>
      <c r="D49" s="28" t="s">
        <v>140</v>
      </c>
      <c r="E49" s="27" t="s">
        <v>113</v>
      </c>
      <c r="F49" s="27" t="s">
        <v>141</v>
      </c>
      <c r="G49" s="155" t="s">
        <v>0</v>
      </c>
      <c r="H49" s="156"/>
      <c r="I49" s="157"/>
      <c r="J49" s="28" t="s">
        <v>1</v>
      </c>
      <c r="K49" s="27" t="s">
        <v>2</v>
      </c>
    </row>
    <row r="50" spans="1:13" ht="18" customHeight="1" x14ac:dyDescent="0.25">
      <c r="A50" s="13"/>
      <c r="B50" s="29">
        <v>44691</v>
      </c>
      <c r="C50" s="30">
        <v>50</v>
      </c>
      <c r="D50" s="31" t="s">
        <v>172</v>
      </c>
      <c r="E50" s="30">
        <v>3000</v>
      </c>
      <c r="F50" s="31">
        <v>30021</v>
      </c>
      <c r="G50" s="170" t="s">
        <v>193</v>
      </c>
      <c r="H50" s="171"/>
      <c r="I50" s="172"/>
      <c r="J50" s="110"/>
      <c r="K50" s="111">
        <v>200</v>
      </c>
    </row>
    <row r="51" spans="1:13" ht="18" customHeight="1" x14ac:dyDescent="0.25">
      <c r="A51" s="13"/>
      <c r="B51" s="29">
        <v>44691</v>
      </c>
      <c r="C51" s="30">
        <v>50</v>
      </c>
      <c r="D51" s="31" t="str">
        <f>D50</f>
        <v>2022-123</v>
      </c>
      <c r="E51" s="30">
        <v>1600</v>
      </c>
      <c r="F51" s="31"/>
      <c r="G51" s="160" t="s">
        <v>194</v>
      </c>
      <c r="H51" s="161"/>
      <c r="I51" s="162"/>
      <c r="J51" s="110"/>
      <c r="K51" s="111">
        <v>42</v>
      </c>
    </row>
    <row r="52" spans="1:13" ht="18" customHeight="1" x14ac:dyDescent="0.25">
      <c r="A52" s="13"/>
      <c r="B52" s="29">
        <v>44691</v>
      </c>
      <c r="C52" s="30">
        <v>50</v>
      </c>
      <c r="D52" s="31" t="str">
        <f>D51</f>
        <v>2022-123</v>
      </c>
      <c r="E52" s="30">
        <v>1400</v>
      </c>
      <c r="F52" s="31">
        <v>14030</v>
      </c>
      <c r="G52" s="160" t="s">
        <v>195</v>
      </c>
      <c r="H52" s="161"/>
      <c r="I52" s="162"/>
      <c r="J52" s="110">
        <v>242</v>
      </c>
      <c r="K52" s="111"/>
    </row>
    <row r="53" spans="1:13" ht="15.6" x14ac:dyDescent="0.25">
      <c r="B53" s="12"/>
    </row>
    <row r="54" spans="1:13" ht="15.6" x14ac:dyDescent="0.25">
      <c r="B54" s="12"/>
    </row>
    <row r="55" spans="1:13" ht="15.6" x14ac:dyDescent="0.25">
      <c r="B55" s="12" t="s">
        <v>196</v>
      </c>
    </row>
    <row r="56" spans="1:13" x14ac:dyDescent="0.25">
      <c r="A56" s="13" t="s">
        <v>3</v>
      </c>
      <c r="B56" s="13" t="s">
        <v>197</v>
      </c>
      <c r="D56" s="34"/>
      <c r="G56" s="35"/>
      <c r="H56" s="35"/>
      <c r="I56" s="35"/>
      <c r="J56" s="35"/>
    </row>
    <row r="57" spans="1:13" ht="10.9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ht="15.6" x14ac:dyDescent="0.25">
      <c r="A58" s="15"/>
      <c r="B58" s="16" t="s">
        <v>154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0.9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x14ac:dyDescent="0.25">
      <c r="A60" s="15"/>
      <c r="B60" s="17" t="s">
        <v>125</v>
      </c>
      <c r="C60" s="59">
        <v>20</v>
      </c>
      <c r="D60" s="15"/>
      <c r="E60" s="17" t="s">
        <v>126</v>
      </c>
      <c r="F60" s="19" t="s">
        <v>163</v>
      </c>
      <c r="G60" s="15"/>
      <c r="H60" s="163" t="s">
        <v>127</v>
      </c>
      <c r="I60" s="163"/>
      <c r="J60" s="20" t="s">
        <v>198</v>
      </c>
      <c r="K60" s="15"/>
      <c r="L60" s="15"/>
      <c r="M60" s="15"/>
    </row>
    <row r="61" spans="1:13" x14ac:dyDescent="0.25">
      <c r="A61" s="15"/>
      <c r="B61" s="17" t="s">
        <v>112</v>
      </c>
      <c r="C61" s="60">
        <v>16625.259999999998</v>
      </c>
      <c r="D61" s="15"/>
      <c r="E61" s="17" t="s">
        <v>151</v>
      </c>
      <c r="F61" s="52">
        <f>C61+J66+J67</f>
        <v>11906.259999999998</v>
      </c>
      <c r="G61" s="15"/>
      <c r="H61" s="15"/>
      <c r="I61" s="15"/>
      <c r="J61" s="15"/>
      <c r="K61" s="15"/>
      <c r="L61" s="15"/>
      <c r="M61" s="15"/>
    </row>
    <row r="62" spans="1:13" ht="10.9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ht="15.6" x14ac:dyDescent="0.3">
      <c r="A63" s="36"/>
      <c r="B63" s="41" t="s">
        <v>134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0.9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3" ht="30" x14ac:dyDescent="0.25">
      <c r="A65" s="36"/>
      <c r="B65" s="47" t="s">
        <v>110</v>
      </c>
      <c r="C65" s="47" t="s">
        <v>148</v>
      </c>
      <c r="D65" s="47" t="s">
        <v>150</v>
      </c>
      <c r="E65" s="164" t="s">
        <v>0</v>
      </c>
      <c r="F65" s="164"/>
      <c r="G65" s="47" t="s">
        <v>135</v>
      </c>
      <c r="H65" s="47" t="s">
        <v>136</v>
      </c>
      <c r="I65" s="47" t="s">
        <v>137</v>
      </c>
      <c r="J65" s="47" t="s">
        <v>133</v>
      </c>
      <c r="K65" s="47" t="s">
        <v>138</v>
      </c>
      <c r="L65" s="47" t="s">
        <v>152</v>
      </c>
      <c r="M65" s="36"/>
    </row>
    <row r="66" spans="1:13" ht="18" customHeight="1" x14ac:dyDescent="0.25">
      <c r="A66" s="14"/>
      <c r="B66" s="39">
        <v>44720</v>
      </c>
      <c r="C66" s="37">
        <v>1400</v>
      </c>
      <c r="D66" s="37">
        <v>14030</v>
      </c>
      <c r="E66" s="165">
        <v>58965</v>
      </c>
      <c r="F66" s="165"/>
      <c r="G66" s="37"/>
      <c r="H66" s="112"/>
      <c r="I66" s="112"/>
      <c r="J66" s="52">
        <v>-4961</v>
      </c>
      <c r="K66" s="70"/>
      <c r="L66" s="68" t="s">
        <v>180</v>
      </c>
      <c r="M66" s="14"/>
    </row>
    <row r="67" spans="1:13" ht="18" customHeight="1" x14ac:dyDescent="0.25">
      <c r="A67" s="15"/>
      <c r="B67" s="39">
        <v>44720</v>
      </c>
      <c r="C67" s="37">
        <v>1400</v>
      </c>
      <c r="D67" s="37">
        <v>14030</v>
      </c>
      <c r="E67" s="150" t="s">
        <v>191</v>
      </c>
      <c r="F67" s="150"/>
      <c r="G67" s="25"/>
      <c r="H67" s="25"/>
      <c r="I67" s="25"/>
      <c r="J67" s="113">
        <v>242</v>
      </c>
      <c r="K67" s="25"/>
      <c r="L67" s="37" t="s">
        <v>172</v>
      </c>
      <c r="M67" s="15"/>
    </row>
    <row r="68" spans="1:13" ht="10.9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25">
      <c r="A69" s="13"/>
      <c r="D69" s="34"/>
      <c r="G69" s="35"/>
      <c r="H69" s="35"/>
      <c r="I69" s="35"/>
      <c r="J69" s="35"/>
    </row>
    <row r="70" spans="1:13" x14ac:dyDescent="0.25">
      <c r="A70" s="13" t="s">
        <v>6</v>
      </c>
      <c r="B70" s="1" t="s">
        <v>199</v>
      </c>
      <c r="D70" s="34"/>
      <c r="G70" s="35"/>
      <c r="H70" s="35"/>
      <c r="I70" s="35"/>
      <c r="J70" s="35"/>
    </row>
    <row r="71" spans="1:13" ht="15.6" x14ac:dyDescent="0.25">
      <c r="A71" s="13"/>
      <c r="B71" s="166" t="s">
        <v>183</v>
      </c>
      <c r="C71" s="167"/>
      <c r="D71" s="167"/>
      <c r="E71" s="167"/>
      <c r="F71" s="167"/>
      <c r="G71" s="167"/>
      <c r="H71" s="167"/>
      <c r="I71" s="167"/>
      <c r="J71" s="167"/>
      <c r="K71" s="26" t="s">
        <v>115</v>
      </c>
    </row>
    <row r="72" spans="1:13" ht="30" x14ac:dyDescent="0.25">
      <c r="A72" s="13"/>
      <c r="B72" s="27" t="s">
        <v>110</v>
      </c>
      <c r="C72" s="27" t="s">
        <v>125</v>
      </c>
      <c r="D72" s="28" t="s">
        <v>140</v>
      </c>
      <c r="E72" s="27" t="s">
        <v>113</v>
      </c>
      <c r="F72" s="27" t="s">
        <v>141</v>
      </c>
      <c r="G72" s="155" t="s">
        <v>0</v>
      </c>
      <c r="H72" s="156"/>
      <c r="I72" s="157"/>
      <c r="J72" s="28" t="s">
        <v>1</v>
      </c>
      <c r="K72" s="27" t="s">
        <v>2</v>
      </c>
    </row>
    <row r="73" spans="1:13" ht="18" customHeight="1" x14ac:dyDescent="0.25">
      <c r="A73" s="13"/>
      <c r="B73" s="29">
        <v>44720</v>
      </c>
      <c r="C73" s="30">
        <v>20</v>
      </c>
      <c r="D73" s="31" t="s">
        <v>198</v>
      </c>
      <c r="E73" s="30">
        <v>1400</v>
      </c>
      <c r="F73" s="31">
        <v>14030</v>
      </c>
      <c r="G73" s="137">
        <v>58965</v>
      </c>
      <c r="H73" s="137"/>
      <c r="I73" s="137"/>
      <c r="J73" s="32">
        <v>4961</v>
      </c>
      <c r="K73" s="33"/>
    </row>
    <row r="74" spans="1:13" ht="18" customHeight="1" x14ac:dyDescent="0.25">
      <c r="A74" s="13"/>
      <c r="B74" s="29">
        <v>44720</v>
      </c>
      <c r="C74" s="30">
        <v>20</v>
      </c>
      <c r="D74" s="31" t="str">
        <f>D73</f>
        <v>2022-030</v>
      </c>
      <c r="E74" s="30">
        <v>1050</v>
      </c>
      <c r="F74" s="31"/>
      <c r="G74" s="137" t="s">
        <v>200</v>
      </c>
      <c r="H74" s="137"/>
      <c r="I74" s="137"/>
      <c r="J74" s="32"/>
      <c r="K74" s="33">
        <v>4961</v>
      </c>
    </row>
    <row r="75" spans="1:13" ht="18" customHeight="1" x14ac:dyDescent="0.25">
      <c r="A75" s="13"/>
      <c r="B75" s="29">
        <v>44720</v>
      </c>
      <c r="C75" s="30">
        <v>20</v>
      </c>
      <c r="D75" s="31" t="str">
        <f t="shared" ref="D75:D76" si="1">D74</f>
        <v>2022-030</v>
      </c>
      <c r="E75" s="30">
        <v>1400</v>
      </c>
      <c r="F75" s="31">
        <v>14030</v>
      </c>
      <c r="G75" s="137" t="s">
        <v>191</v>
      </c>
      <c r="H75" s="137"/>
      <c r="I75" s="137"/>
      <c r="J75" s="32"/>
      <c r="K75" s="33">
        <v>242</v>
      </c>
    </row>
    <row r="76" spans="1:13" ht="18" customHeight="1" x14ac:dyDescent="0.25">
      <c r="A76" s="13"/>
      <c r="B76" s="29">
        <v>44720</v>
      </c>
      <c r="C76" s="30">
        <v>20</v>
      </c>
      <c r="D76" s="31" t="str">
        <f t="shared" si="1"/>
        <v>2022-030</v>
      </c>
      <c r="E76" s="30">
        <v>1050</v>
      </c>
      <c r="F76" s="31"/>
      <c r="G76" s="137" t="s">
        <v>201</v>
      </c>
      <c r="H76" s="137"/>
      <c r="I76" s="137"/>
      <c r="J76" s="32">
        <v>242</v>
      </c>
      <c r="K76" s="33"/>
    </row>
    <row r="77" spans="1:13" x14ac:dyDescent="0.25">
      <c r="A77" s="13"/>
      <c r="D77" s="34"/>
      <c r="G77" s="35"/>
      <c r="H77" s="35"/>
      <c r="I77" s="35"/>
      <c r="J77" s="35"/>
    </row>
    <row r="78" spans="1:13" x14ac:dyDescent="0.25">
      <c r="A78" s="13"/>
      <c r="D78" s="34"/>
      <c r="G78" s="35"/>
      <c r="H78" s="35"/>
      <c r="I78" s="35"/>
      <c r="J78" s="35"/>
    </row>
    <row r="79" spans="1:13" ht="15.6" x14ac:dyDescent="0.25">
      <c r="A79" s="13"/>
      <c r="B79" s="12" t="s">
        <v>202</v>
      </c>
      <c r="D79" s="34"/>
      <c r="G79" s="35"/>
      <c r="H79" s="35"/>
      <c r="I79" s="35"/>
      <c r="J79" s="35"/>
    </row>
    <row r="80" spans="1:13" x14ac:dyDescent="0.25">
      <c r="A80" s="13" t="s">
        <v>3</v>
      </c>
      <c r="B80" s="1" t="s">
        <v>166</v>
      </c>
      <c r="D80" s="34"/>
      <c r="G80" s="35"/>
      <c r="H80" s="35"/>
      <c r="I80" s="35"/>
      <c r="J80" s="35"/>
    </row>
    <row r="81" spans="1:11" ht="15" customHeight="1" x14ac:dyDescent="0.25">
      <c r="B81" s="158" t="s">
        <v>203</v>
      </c>
      <c r="C81" s="159"/>
      <c r="D81" s="159"/>
      <c r="E81" s="159"/>
      <c r="F81" s="159"/>
      <c r="G81" s="159"/>
      <c r="H81" s="159"/>
      <c r="I81" s="159"/>
      <c r="J81" s="78" t="s">
        <v>114</v>
      </c>
    </row>
    <row r="82" spans="1:11" ht="31.2" x14ac:dyDescent="0.25">
      <c r="B82" s="80" t="s">
        <v>110</v>
      </c>
      <c r="C82" s="80" t="s">
        <v>125</v>
      </c>
      <c r="D82" s="80" t="s">
        <v>140</v>
      </c>
      <c r="E82" s="154" t="s">
        <v>0</v>
      </c>
      <c r="F82" s="154"/>
      <c r="G82" s="154"/>
      <c r="H82" s="154"/>
      <c r="I82" s="80" t="s">
        <v>1</v>
      </c>
      <c r="J82" s="80" t="s">
        <v>2</v>
      </c>
    </row>
    <row r="83" spans="1:11" ht="18" customHeight="1" x14ac:dyDescent="0.25">
      <c r="B83" s="81"/>
      <c r="C83" s="82"/>
      <c r="D83" s="82"/>
      <c r="E83" s="137"/>
      <c r="F83" s="137"/>
      <c r="G83" s="137"/>
      <c r="H83" s="137"/>
      <c r="I83" s="83"/>
      <c r="J83" s="83" t="s">
        <v>167</v>
      </c>
    </row>
    <row r="84" spans="1:11" ht="18" customHeight="1" x14ac:dyDescent="0.25">
      <c r="B84" s="81">
        <v>44689</v>
      </c>
      <c r="C84" s="82">
        <v>50</v>
      </c>
      <c r="D84" s="82" t="s">
        <v>180</v>
      </c>
      <c r="E84" s="150" t="s">
        <v>187</v>
      </c>
      <c r="F84" s="150"/>
      <c r="G84" s="150"/>
      <c r="H84" s="150"/>
      <c r="I84" s="83"/>
      <c r="J84" s="83">
        <v>4961</v>
      </c>
    </row>
    <row r="85" spans="1:11" ht="18" customHeight="1" x14ac:dyDescent="0.25">
      <c r="B85" s="81">
        <v>44691</v>
      </c>
      <c r="C85" s="82">
        <v>50</v>
      </c>
      <c r="D85" s="82" t="s">
        <v>172</v>
      </c>
      <c r="E85" s="151" t="s">
        <v>195</v>
      </c>
      <c r="F85" s="152"/>
      <c r="G85" s="152"/>
      <c r="H85" s="153"/>
      <c r="I85" s="83">
        <v>242</v>
      </c>
      <c r="J85" s="83"/>
    </row>
    <row r="86" spans="1:11" ht="18" customHeight="1" x14ac:dyDescent="0.25">
      <c r="B86" s="98">
        <v>44720</v>
      </c>
      <c r="C86" s="99">
        <v>20</v>
      </c>
      <c r="D86" s="99" t="s">
        <v>198</v>
      </c>
      <c r="E86" s="150">
        <v>58965</v>
      </c>
      <c r="F86" s="150"/>
      <c r="G86" s="150"/>
      <c r="H86" s="150"/>
      <c r="I86" s="83">
        <v>4961</v>
      </c>
      <c r="J86" s="100"/>
    </row>
    <row r="87" spans="1:11" ht="18" customHeight="1" x14ac:dyDescent="0.25">
      <c r="B87" s="98">
        <v>44720</v>
      </c>
      <c r="C87" s="99">
        <v>20</v>
      </c>
      <c r="D87" s="99" t="s">
        <v>198</v>
      </c>
      <c r="E87" s="151" t="s">
        <v>195</v>
      </c>
      <c r="F87" s="152"/>
      <c r="G87" s="152"/>
      <c r="H87" s="153"/>
      <c r="I87" s="83"/>
      <c r="J87" s="100">
        <v>242</v>
      </c>
    </row>
    <row r="89" spans="1:11" x14ac:dyDescent="0.25">
      <c r="A89" s="1" t="s">
        <v>6</v>
      </c>
      <c r="B89" s="13" t="s">
        <v>204</v>
      </c>
    </row>
    <row r="90" spans="1:11" ht="15.6" customHeight="1" x14ac:dyDescent="0.25">
      <c r="B90" s="147" t="s">
        <v>205</v>
      </c>
      <c r="C90" s="148"/>
      <c r="D90" s="148"/>
      <c r="E90" s="148"/>
      <c r="F90" s="148"/>
      <c r="G90" s="148"/>
      <c r="H90" s="148"/>
      <c r="I90" s="148"/>
      <c r="J90" s="114" t="s">
        <v>155</v>
      </c>
      <c r="K90" s="79"/>
    </row>
    <row r="91" spans="1:11" ht="31.2" x14ac:dyDescent="0.25">
      <c r="A91" s="34"/>
      <c r="B91" s="93" t="s">
        <v>110</v>
      </c>
      <c r="C91" s="93" t="s">
        <v>125</v>
      </c>
      <c r="D91" s="93" t="s">
        <v>140</v>
      </c>
      <c r="E91" s="141" t="s">
        <v>0</v>
      </c>
      <c r="F91" s="142"/>
      <c r="G91" s="143"/>
      <c r="H91" s="93" t="s">
        <v>116</v>
      </c>
      <c r="I91" s="93" t="s">
        <v>1</v>
      </c>
      <c r="J91" s="93" t="s">
        <v>2</v>
      </c>
    </row>
    <row r="92" spans="1:11" ht="18" customHeight="1" x14ac:dyDescent="0.25">
      <c r="B92" s="81"/>
      <c r="C92" s="82"/>
      <c r="D92" s="82"/>
      <c r="E92" s="149"/>
      <c r="F92" s="149"/>
      <c r="G92" s="149"/>
      <c r="H92" s="86"/>
      <c r="I92" s="83"/>
      <c r="J92" s="83" t="s">
        <v>168</v>
      </c>
    </row>
    <row r="93" spans="1:11" ht="18" customHeight="1" x14ac:dyDescent="0.25">
      <c r="B93" s="81">
        <v>44689</v>
      </c>
      <c r="C93" s="82">
        <v>50</v>
      </c>
      <c r="D93" s="82" t="s">
        <v>180</v>
      </c>
      <c r="E93" s="150" t="s">
        <v>181</v>
      </c>
      <c r="F93" s="150"/>
      <c r="G93" s="150"/>
      <c r="H93" s="101">
        <v>58965</v>
      </c>
      <c r="I93" s="83"/>
      <c r="J93" s="83">
        <v>4961</v>
      </c>
    </row>
    <row r="94" spans="1:11" ht="18" customHeight="1" x14ac:dyDescent="0.25">
      <c r="B94" s="81">
        <v>44691</v>
      </c>
      <c r="C94" s="82">
        <v>50</v>
      </c>
      <c r="D94" s="82" t="s">
        <v>172</v>
      </c>
      <c r="E94" s="151" t="s">
        <v>190</v>
      </c>
      <c r="F94" s="152"/>
      <c r="G94" s="153"/>
      <c r="H94" s="101" t="s">
        <v>191</v>
      </c>
      <c r="I94" s="83">
        <v>242</v>
      </c>
      <c r="J94" s="83"/>
    </row>
    <row r="95" spans="1:11" ht="18" customHeight="1" x14ac:dyDescent="0.25">
      <c r="B95" s="98">
        <v>44720</v>
      </c>
      <c r="C95" s="99">
        <v>20</v>
      </c>
      <c r="D95" s="99" t="s">
        <v>198</v>
      </c>
      <c r="E95" s="151" t="s">
        <v>180</v>
      </c>
      <c r="F95" s="152"/>
      <c r="G95" s="153"/>
      <c r="H95" s="101">
        <v>58965</v>
      </c>
      <c r="I95" s="83">
        <v>4961</v>
      </c>
      <c r="J95" s="100"/>
    </row>
    <row r="96" spans="1:11" ht="18" customHeight="1" x14ac:dyDescent="0.25">
      <c r="B96" s="98">
        <v>44720</v>
      </c>
      <c r="C96" s="99">
        <v>20</v>
      </c>
      <c r="D96" s="99" t="s">
        <v>198</v>
      </c>
      <c r="E96" s="137" t="s">
        <v>172</v>
      </c>
      <c r="F96" s="137"/>
      <c r="G96" s="137"/>
      <c r="H96" s="101" t="s">
        <v>191</v>
      </c>
      <c r="I96" s="83"/>
      <c r="J96" s="100">
        <v>242</v>
      </c>
    </row>
    <row r="97" spans="1:10" x14ac:dyDescent="0.25">
      <c r="A97" s="13"/>
      <c r="D97" s="34"/>
      <c r="G97" s="35"/>
      <c r="H97" s="35"/>
      <c r="I97" s="35"/>
      <c r="J97" s="35"/>
    </row>
    <row r="98" spans="1:10" x14ac:dyDescent="0.25">
      <c r="A98" s="13" t="s">
        <v>4</v>
      </c>
      <c r="B98" s="13" t="s">
        <v>206</v>
      </c>
      <c r="D98" s="34"/>
      <c r="G98" s="35"/>
      <c r="H98" s="35"/>
      <c r="I98" s="35"/>
      <c r="J98" s="35"/>
    </row>
    <row r="99" spans="1:10" ht="18" customHeight="1" x14ac:dyDescent="0.25">
      <c r="A99" s="13"/>
      <c r="B99" s="1" t="s">
        <v>117</v>
      </c>
      <c r="D99" s="34"/>
      <c r="G99" s="35"/>
      <c r="H99" s="35"/>
      <c r="I99" s="35"/>
      <c r="J99" s="35"/>
    </row>
    <row r="100" spans="1:10" ht="18" customHeight="1" x14ac:dyDescent="0.25">
      <c r="A100" s="13"/>
      <c r="B100" s="1" t="s">
        <v>207</v>
      </c>
      <c r="D100" s="34"/>
      <c r="G100" s="35"/>
      <c r="H100" s="35"/>
      <c r="I100" s="35"/>
      <c r="J100" s="35"/>
    </row>
    <row r="101" spans="1:10" ht="8.4" customHeight="1" x14ac:dyDescent="0.25">
      <c r="A101" s="13"/>
      <c r="D101" s="34"/>
      <c r="G101" s="35"/>
      <c r="H101" s="35"/>
      <c r="I101" s="35"/>
      <c r="J101" s="35"/>
    </row>
    <row r="102" spans="1:10" x14ac:dyDescent="0.25">
      <c r="A102" s="1" t="s">
        <v>5</v>
      </c>
      <c r="B102" s="1" t="s">
        <v>208</v>
      </c>
    </row>
    <row r="103" spans="1:10" ht="15.6" x14ac:dyDescent="0.25">
      <c r="B103" s="138" t="s">
        <v>209</v>
      </c>
      <c r="C103" s="139"/>
      <c r="D103" s="139"/>
      <c r="E103" s="139"/>
      <c r="F103" s="139"/>
      <c r="G103" s="139"/>
      <c r="H103" s="139"/>
      <c r="I103" s="139"/>
      <c r="J103" s="140"/>
    </row>
    <row r="104" spans="1:10" ht="31.2" x14ac:dyDescent="0.25">
      <c r="B104" s="93" t="s">
        <v>110</v>
      </c>
      <c r="C104" s="93" t="s">
        <v>125</v>
      </c>
      <c r="D104" s="93" t="s">
        <v>140</v>
      </c>
      <c r="E104" s="141" t="s">
        <v>0</v>
      </c>
      <c r="F104" s="142"/>
      <c r="G104" s="143"/>
      <c r="H104" s="93" t="s">
        <v>119</v>
      </c>
      <c r="I104" s="93" t="s">
        <v>120</v>
      </c>
      <c r="J104" s="93" t="s">
        <v>121</v>
      </c>
    </row>
    <row r="105" spans="1:10" ht="18" customHeight="1" x14ac:dyDescent="0.25">
      <c r="B105" s="94">
        <v>44682</v>
      </c>
      <c r="C105" s="115"/>
      <c r="D105" s="115"/>
      <c r="E105" s="144" t="s">
        <v>112</v>
      </c>
      <c r="F105" s="145"/>
      <c r="G105" s="146"/>
      <c r="H105" s="115"/>
      <c r="I105" s="115"/>
      <c r="J105" s="115">
        <v>10</v>
      </c>
    </row>
    <row r="106" spans="1:10" ht="18" customHeight="1" x14ac:dyDescent="0.25">
      <c r="B106" s="94">
        <v>44689</v>
      </c>
      <c r="C106" s="115">
        <v>50</v>
      </c>
      <c r="D106" s="115" t="s">
        <v>180</v>
      </c>
      <c r="E106" s="144" t="s">
        <v>185</v>
      </c>
      <c r="F106" s="145"/>
      <c r="G106" s="146"/>
      <c r="H106" s="115">
        <v>7</v>
      </c>
      <c r="I106" s="115"/>
      <c r="J106" s="115">
        <v>17</v>
      </c>
    </row>
    <row r="107" spans="1:10" ht="18" customHeight="1" x14ac:dyDescent="0.25">
      <c r="B107" s="94">
        <v>44691</v>
      </c>
      <c r="C107" s="115">
        <v>50</v>
      </c>
      <c r="D107" s="115" t="s">
        <v>172</v>
      </c>
      <c r="E107" s="144" t="s">
        <v>210</v>
      </c>
      <c r="F107" s="145"/>
      <c r="G107" s="146"/>
      <c r="H107" s="115"/>
      <c r="I107" s="115">
        <v>1</v>
      </c>
      <c r="J107" s="115">
        <v>16</v>
      </c>
    </row>
    <row r="108" spans="1:10" ht="18" customHeight="1" x14ac:dyDescent="0.25">
      <c r="B108" s="94"/>
      <c r="C108" s="115"/>
      <c r="D108" s="115"/>
      <c r="E108" s="134"/>
      <c r="F108" s="135"/>
      <c r="G108" s="136"/>
      <c r="H108" s="116"/>
      <c r="I108" s="84"/>
      <c r="J108" s="116"/>
    </row>
  </sheetData>
  <mergeCells count="49">
    <mergeCell ref="D35:E35"/>
    <mergeCell ref="H37:I37"/>
    <mergeCell ref="D8:E8"/>
    <mergeCell ref="H10:I10"/>
    <mergeCell ref="H11:I11"/>
    <mergeCell ref="H12:I12"/>
    <mergeCell ref="B22:J22"/>
    <mergeCell ref="G23:I23"/>
    <mergeCell ref="G51:I51"/>
    <mergeCell ref="G24:I24"/>
    <mergeCell ref="G25:I25"/>
    <mergeCell ref="G26:I26"/>
    <mergeCell ref="G27:I27"/>
    <mergeCell ref="H38:I38"/>
    <mergeCell ref="H39:I39"/>
    <mergeCell ref="B48:J48"/>
    <mergeCell ref="G49:I49"/>
    <mergeCell ref="G50:I50"/>
    <mergeCell ref="B81:I81"/>
    <mergeCell ref="G52:I52"/>
    <mergeCell ref="H60:I60"/>
    <mergeCell ref="E65:F65"/>
    <mergeCell ref="E66:F66"/>
    <mergeCell ref="E67:F67"/>
    <mergeCell ref="B71:J71"/>
    <mergeCell ref="G72:I72"/>
    <mergeCell ref="G73:I73"/>
    <mergeCell ref="G74:I74"/>
    <mergeCell ref="G75:I75"/>
    <mergeCell ref="G76:I76"/>
    <mergeCell ref="E95:G95"/>
    <mergeCell ref="E82:H82"/>
    <mergeCell ref="E83:H83"/>
    <mergeCell ref="E84:H84"/>
    <mergeCell ref="E85:H85"/>
    <mergeCell ref="E86:H86"/>
    <mergeCell ref="E87:H87"/>
    <mergeCell ref="B90:I90"/>
    <mergeCell ref="E91:G91"/>
    <mergeCell ref="E92:G92"/>
    <mergeCell ref="E93:G93"/>
    <mergeCell ref="E94:G94"/>
    <mergeCell ref="E108:G108"/>
    <mergeCell ref="E96:G96"/>
    <mergeCell ref="B103:J103"/>
    <mergeCell ref="E104:G104"/>
    <mergeCell ref="E105:G105"/>
    <mergeCell ref="E106:G106"/>
    <mergeCell ref="E107:G107"/>
  </mergeCells>
  <pageMargins left="0.7" right="0.7" top="0.75" bottom="0.75" header="0.3" footer="0.3"/>
  <ignoredErrors>
    <ignoredError sqref="F11 F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E001-103A-4881-AE7F-DDCCDC484B47}">
  <dimension ref="A1:M145"/>
  <sheetViews>
    <sheetView showGridLines="0" topLeftCell="A129" workbookViewId="0">
      <selection activeCell="H58" sqref="H58"/>
    </sheetView>
  </sheetViews>
  <sheetFormatPr defaultRowHeight="15" x14ac:dyDescent="0.25"/>
  <cols>
    <col min="1" max="1" width="2.88671875" style="1" customWidth="1"/>
    <col min="2" max="2" width="13.5546875" style="1" customWidth="1"/>
    <col min="3" max="4" width="12.6640625" style="1" customWidth="1"/>
    <col min="5" max="5" width="17.44140625" style="1" customWidth="1"/>
    <col min="6" max="6" width="13" style="1" customWidth="1"/>
    <col min="7" max="7" width="9.109375" style="1" customWidth="1"/>
    <col min="8" max="8" width="11" style="1" customWidth="1"/>
    <col min="9" max="9" width="16.77734375" style="1" customWidth="1"/>
    <col min="10" max="10" width="12.5546875" style="1" customWidth="1"/>
    <col min="11" max="11" width="11.1093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1" ht="15.6" x14ac:dyDescent="0.25">
      <c r="B1" s="12" t="s">
        <v>175</v>
      </c>
      <c r="D1" s="12" t="s">
        <v>211</v>
      </c>
    </row>
    <row r="2" spans="1:11" ht="15.6" customHeight="1" x14ac:dyDescent="0.25">
      <c r="A2" s="13"/>
      <c r="D2" s="34"/>
      <c r="G2" s="35"/>
      <c r="H2" s="35"/>
      <c r="I2" s="35"/>
      <c r="J2" s="35"/>
    </row>
    <row r="3" spans="1:11" ht="15.6" x14ac:dyDescent="0.25">
      <c r="A3" s="13"/>
      <c r="B3" s="12" t="s">
        <v>212</v>
      </c>
      <c r="D3" s="34"/>
      <c r="G3" s="35"/>
      <c r="H3" s="35"/>
      <c r="I3" s="35"/>
      <c r="J3" s="35"/>
    </row>
    <row r="4" spans="1:11" x14ac:dyDescent="0.25">
      <c r="A4" s="13" t="s">
        <v>3</v>
      </c>
      <c r="B4" s="13" t="s">
        <v>213</v>
      </c>
      <c r="D4" s="34"/>
      <c r="G4" s="35"/>
      <c r="H4" s="35"/>
      <c r="I4" s="35"/>
      <c r="J4" s="35"/>
    </row>
    <row r="5" spans="1:11" ht="10.050000000000001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13" customFormat="1" ht="18" customHeight="1" x14ac:dyDescent="0.3">
      <c r="A6" s="15"/>
      <c r="B6" s="16" t="s">
        <v>142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ht="10.050000000000001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s="13" customFormat="1" ht="18" customHeight="1" x14ac:dyDescent="0.3">
      <c r="A8" s="15"/>
      <c r="B8" s="17" t="s">
        <v>143</v>
      </c>
      <c r="C8" s="37">
        <v>11048</v>
      </c>
      <c r="D8" s="188" t="s">
        <v>214</v>
      </c>
      <c r="E8" s="188"/>
      <c r="F8" s="15"/>
      <c r="G8" s="15"/>
      <c r="H8" s="15"/>
      <c r="I8" s="15"/>
      <c r="J8" s="15"/>
      <c r="K8" s="15"/>
    </row>
    <row r="9" spans="1:11" ht="10.050000000000001" customHeight="1" x14ac:dyDescent="0.25">
      <c r="A9" s="36"/>
      <c r="B9" s="36"/>
      <c r="C9" s="36"/>
      <c r="D9" s="36"/>
      <c r="E9" s="36"/>
      <c r="F9" s="36"/>
      <c r="G9" s="36"/>
      <c r="H9" s="36"/>
      <c r="I9" s="15"/>
      <c r="J9" s="15"/>
      <c r="K9" s="36"/>
    </row>
    <row r="10" spans="1:11" s="13" customFormat="1" ht="18" customHeight="1" x14ac:dyDescent="0.3">
      <c r="A10" s="15"/>
      <c r="B10" s="17" t="s">
        <v>125</v>
      </c>
      <c r="C10" s="17"/>
      <c r="D10" s="18">
        <v>60</v>
      </c>
      <c r="E10" s="15"/>
      <c r="F10" s="189" t="s">
        <v>128</v>
      </c>
      <c r="G10" s="190"/>
      <c r="H10" s="38" t="s">
        <v>144</v>
      </c>
      <c r="I10" s="15"/>
      <c r="J10" s="15"/>
      <c r="K10" s="15"/>
    </row>
    <row r="11" spans="1:11" s="13" customFormat="1" ht="18" customHeight="1" x14ac:dyDescent="0.3">
      <c r="A11" s="15"/>
      <c r="B11" s="17" t="s">
        <v>145</v>
      </c>
      <c r="C11" s="17"/>
      <c r="D11" s="18" t="s">
        <v>215</v>
      </c>
      <c r="E11" s="15"/>
      <c r="F11" s="17" t="s">
        <v>132</v>
      </c>
      <c r="G11" s="17"/>
      <c r="H11" s="37" t="s">
        <v>216</v>
      </c>
      <c r="I11" s="15"/>
      <c r="J11" s="15"/>
      <c r="K11" s="15"/>
    </row>
    <row r="12" spans="1:11" s="13" customFormat="1" ht="18" customHeight="1" x14ac:dyDescent="0.3">
      <c r="A12" s="15"/>
      <c r="B12" s="17" t="s">
        <v>130</v>
      </c>
      <c r="C12" s="17"/>
      <c r="D12" s="39">
        <v>44692</v>
      </c>
      <c r="E12" s="15"/>
      <c r="F12" s="17" t="s">
        <v>146</v>
      </c>
      <c r="G12" s="17"/>
      <c r="H12" s="104">
        <f>I17+I18+J17+J18</f>
        <v>1936</v>
      </c>
      <c r="I12" s="15" t="s">
        <v>114</v>
      </c>
      <c r="J12" s="15"/>
      <c r="K12" s="15"/>
    </row>
    <row r="13" spans="1:11" ht="10.050000000000001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5.6" x14ac:dyDescent="0.3">
      <c r="A14" s="36"/>
      <c r="B14" s="41" t="s">
        <v>134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0.050000000000001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30" x14ac:dyDescent="0.25">
      <c r="A16" s="42"/>
      <c r="B16" s="22" t="s">
        <v>147</v>
      </c>
      <c r="C16" s="22" t="s">
        <v>148</v>
      </c>
      <c r="D16" s="22" t="s">
        <v>101</v>
      </c>
      <c r="E16" s="22" t="s">
        <v>157</v>
      </c>
      <c r="F16" s="22" t="s">
        <v>135</v>
      </c>
      <c r="G16" s="22" t="s">
        <v>136</v>
      </c>
      <c r="H16" s="22" t="s">
        <v>137</v>
      </c>
      <c r="I16" s="22" t="s">
        <v>133</v>
      </c>
      <c r="J16" s="22" t="s">
        <v>138</v>
      </c>
      <c r="K16" s="42"/>
    </row>
    <row r="17" spans="1:11" s="13" customFormat="1" ht="18" customHeight="1" x14ac:dyDescent="0.3">
      <c r="A17" s="15"/>
      <c r="B17" s="105">
        <v>30020</v>
      </c>
      <c r="C17" s="105">
        <v>8400</v>
      </c>
      <c r="D17" s="105">
        <v>2</v>
      </c>
      <c r="E17" s="74">
        <v>450</v>
      </c>
      <c r="F17" s="105">
        <v>1</v>
      </c>
      <c r="G17" s="62">
        <v>0.21</v>
      </c>
      <c r="H17" s="105" t="s">
        <v>165</v>
      </c>
      <c r="I17" s="74">
        <f>D17*E17</f>
        <v>900</v>
      </c>
      <c r="J17" s="74">
        <f>G17*I17</f>
        <v>189</v>
      </c>
      <c r="K17" s="15"/>
    </row>
    <row r="18" spans="1:11" s="13" customFormat="1" ht="18" customHeight="1" x14ac:dyDescent="0.3">
      <c r="A18" s="15"/>
      <c r="B18" s="105">
        <v>30021</v>
      </c>
      <c r="C18" s="105">
        <v>8400</v>
      </c>
      <c r="D18" s="105">
        <v>2</v>
      </c>
      <c r="E18" s="74">
        <v>350</v>
      </c>
      <c r="F18" s="105">
        <v>1</v>
      </c>
      <c r="G18" s="62">
        <v>0.21</v>
      </c>
      <c r="H18" s="105" t="s">
        <v>165</v>
      </c>
      <c r="I18" s="74">
        <f>D18*E18</f>
        <v>700</v>
      </c>
      <c r="J18" s="74">
        <f>G18*I18</f>
        <v>147</v>
      </c>
      <c r="K18" s="15"/>
    </row>
    <row r="19" spans="1:11" ht="10.050000000000001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14.4" customHeight="1" x14ac:dyDescent="0.25"/>
    <row r="21" spans="1:11" x14ac:dyDescent="0.25">
      <c r="A21" s="13" t="s">
        <v>139</v>
      </c>
      <c r="B21" s="89" t="s">
        <v>217</v>
      </c>
    </row>
    <row r="22" spans="1:11" ht="15.6" x14ac:dyDescent="0.25">
      <c r="A22" s="13"/>
      <c r="B22" s="178" t="s">
        <v>218</v>
      </c>
      <c r="C22" s="178"/>
      <c r="D22" s="178"/>
      <c r="E22" s="178"/>
      <c r="F22" s="178"/>
      <c r="G22" s="178"/>
      <c r="H22" s="178"/>
      <c r="I22" s="178"/>
      <c r="J22" s="178"/>
      <c r="K22" s="178"/>
    </row>
    <row r="23" spans="1:11" ht="30" x14ac:dyDescent="0.25">
      <c r="A23" s="13"/>
      <c r="B23" s="27" t="s">
        <v>110</v>
      </c>
      <c r="C23" s="27" t="s">
        <v>125</v>
      </c>
      <c r="D23" s="28" t="s">
        <v>140</v>
      </c>
      <c r="E23" s="27" t="s">
        <v>113</v>
      </c>
      <c r="F23" s="27" t="s">
        <v>141</v>
      </c>
      <c r="G23" s="155" t="s">
        <v>0</v>
      </c>
      <c r="H23" s="156"/>
      <c r="I23" s="157"/>
      <c r="J23" s="28" t="s">
        <v>1</v>
      </c>
      <c r="K23" s="27" t="s">
        <v>2</v>
      </c>
    </row>
    <row r="24" spans="1:11" ht="18" customHeight="1" x14ac:dyDescent="0.25">
      <c r="A24" s="13"/>
      <c r="B24" s="29">
        <v>44692</v>
      </c>
      <c r="C24" s="30">
        <v>60</v>
      </c>
      <c r="D24" s="31" t="s">
        <v>215</v>
      </c>
      <c r="E24" s="30">
        <v>8400</v>
      </c>
      <c r="F24" s="31"/>
      <c r="G24" s="137" t="s">
        <v>219</v>
      </c>
      <c r="H24" s="137"/>
      <c r="I24" s="137"/>
      <c r="J24" s="110"/>
      <c r="K24" s="111">
        <f>I17</f>
        <v>900</v>
      </c>
    </row>
    <row r="25" spans="1:11" ht="18" customHeight="1" x14ac:dyDescent="0.25">
      <c r="A25" s="13"/>
      <c r="B25" s="29">
        <v>44692</v>
      </c>
      <c r="C25" s="30">
        <v>60</v>
      </c>
      <c r="D25" s="31" t="str">
        <f>D24</f>
        <v>2022-083</v>
      </c>
      <c r="E25" s="30">
        <v>8400</v>
      </c>
      <c r="F25" s="31"/>
      <c r="G25" s="137" t="s">
        <v>219</v>
      </c>
      <c r="H25" s="137"/>
      <c r="I25" s="137"/>
      <c r="J25" s="110"/>
      <c r="K25" s="111">
        <f>I18</f>
        <v>700</v>
      </c>
    </row>
    <row r="26" spans="1:11" ht="18" customHeight="1" x14ac:dyDescent="0.25">
      <c r="A26" s="13"/>
      <c r="B26" s="29">
        <v>44692</v>
      </c>
      <c r="C26" s="30">
        <v>60</v>
      </c>
      <c r="D26" s="31" t="str">
        <f t="shared" ref="D26:D27" si="0">D25</f>
        <v>2022-083</v>
      </c>
      <c r="E26" s="30">
        <v>1650</v>
      </c>
      <c r="F26" s="31"/>
      <c r="G26" s="137" t="s">
        <v>214</v>
      </c>
      <c r="H26" s="137"/>
      <c r="I26" s="137"/>
      <c r="J26" s="110"/>
      <c r="K26" s="111">
        <f>J17+J18</f>
        <v>336</v>
      </c>
    </row>
    <row r="27" spans="1:11" ht="18" customHeight="1" x14ac:dyDescent="0.25">
      <c r="A27" s="13"/>
      <c r="B27" s="29">
        <v>44692</v>
      </c>
      <c r="C27" s="30">
        <v>60</v>
      </c>
      <c r="D27" s="31" t="str">
        <f t="shared" si="0"/>
        <v>2022-083</v>
      </c>
      <c r="E27" s="30">
        <v>1100</v>
      </c>
      <c r="F27" s="31">
        <v>11048</v>
      </c>
      <c r="G27" s="160" t="s">
        <v>216</v>
      </c>
      <c r="H27" s="161"/>
      <c r="I27" s="162"/>
      <c r="J27" s="110">
        <f>H12</f>
        <v>1936</v>
      </c>
      <c r="K27" s="111"/>
    </row>
    <row r="28" spans="1:11" x14ac:dyDescent="0.25">
      <c r="A28" s="13"/>
      <c r="B28" s="13"/>
    </row>
    <row r="29" spans="1:11" x14ac:dyDescent="0.25">
      <c r="A29" s="13" t="s">
        <v>4</v>
      </c>
      <c r="B29" s="13" t="s">
        <v>220</v>
      </c>
    </row>
    <row r="30" spans="1:11" ht="10.050000000000001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s="13" customFormat="1" ht="18" customHeight="1" x14ac:dyDescent="0.3">
      <c r="A31" s="15"/>
      <c r="B31" s="16" t="s">
        <v>149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0.050000000000001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s="13" customFormat="1" ht="18" customHeight="1" x14ac:dyDescent="0.3">
      <c r="A33" s="15"/>
      <c r="B33" s="17" t="s">
        <v>125</v>
      </c>
      <c r="C33" s="18">
        <v>90</v>
      </c>
      <c r="D33" s="15"/>
      <c r="E33" s="17" t="s">
        <v>126</v>
      </c>
      <c r="F33" s="19" t="s">
        <v>164</v>
      </c>
      <c r="G33" s="15"/>
      <c r="H33" s="183" t="s">
        <v>127</v>
      </c>
      <c r="I33" s="184"/>
      <c r="J33" s="20" t="s">
        <v>158</v>
      </c>
      <c r="K33" s="15"/>
    </row>
    <row r="34" spans="1:11" ht="10.050000000000001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15.6" x14ac:dyDescent="0.3">
      <c r="A35" s="36"/>
      <c r="B35" s="41" t="s">
        <v>134</v>
      </c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10.050000000000001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30" x14ac:dyDescent="0.25">
      <c r="A37" s="14"/>
      <c r="B37" s="46" t="s">
        <v>110</v>
      </c>
      <c r="C37" s="47" t="s">
        <v>113</v>
      </c>
      <c r="D37" s="47" t="s">
        <v>150</v>
      </c>
      <c r="E37" s="185" t="s">
        <v>0</v>
      </c>
      <c r="F37" s="186"/>
      <c r="G37" s="186"/>
      <c r="H37" s="187"/>
      <c r="I37" s="53" t="s">
        <v>1</v>
      </c>
      <c r="J37" s="23" t="s">
        <v>2</v>
      </c>
      <c r="K37" s="36"/>
    </row>
    <row r="38" spans="1:11" s="13" customFormat="1" ht="18" customHeight="1" x14ac:dyDescent="0.3">
      <c r="A38" s="15"/>
      <c r="B38" s="29">
        <v>44692</v>
      </c>
      <c r="C38" s="30">
        <v>7000</v>
      </c>
      <c r="D38" s="31"/>
      <c r="E38" s="179" t="s">
        <v>221</v>
      </c>
      <c r="F38" s="179"/>
      <c r="G38" s="179"/>
      <c r="H38" s="179"/>
      <c r="I38" s="48">
        <v>1000</v>
      </c>
      <c r="J38" s="24"/>
      <c r="K38" s="15"/>
    </row>
    <row r="39" spans="1:11" s="13" customFormat="1" ht="18" customHeight="1" x14ac:dyDescent="0.3">
      <c r="A39" s="15"/>
      <c r="B39" s="29">
        <v>44692</v>
      </c>
      <c r="C39" s="30">
        <v>3000</v>
      </c>
      <c r="D39" s="31">
        <v>30020</v>
      </c>
      <c r="E39" s="179" t="s">
        <v>222</v>
      </c>
      <c r="F39" s="179"/>
      <c r="G39" s="179"/>
      <c r="H39" s="179"/>
      <c r="I39" s="48"/>
      <c r="J39" s="24">
        <v>600</v>
      </c>
      <c r="K39" s="15"/>
    </row>
    <row r="40" spans="1:11" s="13" customFormat="1" ht="18" customHeight="1" x14ac:dyDescent="0.3">
      <c r="A40" s="15"/>
      <c r="B40" s="29">
        <v>44692</v>
      </c>
      <c r="C40" s="30">
        <v>3000</v>
      </c>
      <c r="D40" s="31">
        <v>30021</v>
      </c>
      <c r="E40" s="179" t="s">
        <v>222</v>
      </c>
      <c r="F40" s="179"/>
      <c r="G40" s="179"/>
      <c r="H40" s="179"/>
      <c r="I40" s="48"/>
      <c r="J40" s="24">
        <v>400</v>
      </c>
      <c r="K40" s="15"/>
    </row>
    <row r="41" spans="1:11" ht="10.050000000000001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15" customHeight="1" x14ac:dyDescent="0.25"/>
    <row r="43" spans="1:11" x14ac:dyDescent="0.25">
      <c r="A43" s="13" t="s">
        <v>5</v>
      </c>
      <c r="B43" s="89" t="s">
        <v>223</v>
      </c>
    </row>
    <row r="44" spans="1:11" ht="15.6" x14ac:dyDescent="0.25">
      <c r="A44" s="13"/>
      <c r="B44" s="178" t="s">
        <v>218</v>
      </c>
      <c r="C44" s="178"/>
      <c r="D44" s="178"/>
      <c r="E44" s="178"/>
      <c r="F44" s="178"/>
      <c r="G44" s="178"/>
      <c r="H44" s="178"/>
      <c r="I44" s="178"/>
      <c r="J44" s="178"/>
      <c r="K44" s="178"/>
    </row>
    <row r="45" spans="1:11" ht="30" x14ac:dyDescent="0.25">
      <c r="A45" s="13"/>
      <c r="B45" s="27" t="s">
        <v>110</v>
      </c>
      <c r="C45" s="27" t="s">
        <v>125</v>
      </c>
      <c r="D45" s="28" t="s">
        <v>140</v>
      </c>
      <c r="E45" s="27" t="s">
        <v>113</v>
      </c>
      <c r="F45" s="27" t="s">
        <v>159</v>
      </c>
      <c r="G45" s="155" t="s">
        <v>0</v>
      </c>
      <c r="H45" s="156"/>
      <c r="I45" s="157"/>
      <c r="J45" s="28" t="s">
        <v>1</v>
      </c>
      <c r="K45" s="27" t="s">
        <v>2</v>
      </c>
    </row>
    <row r="46" spans="1:11" ht="18" customHeight="1" x14ac:dyDescent="0.25">
      <c r="A46" s="13"/>
      <c r="B46" s="29">
        <v>44692</v>
      </c>
      <c r="C46" s="30">
        <v>90</v>
      </c>
      <c r="D46" s="31" t="s">
        <v>158</v>
      </c>
      <c r="E46" s="30">
        <v>7000</v>
      </c>
      <c r="F46" s="31"/>
      <c r="G46" s="92" t="s">
        <v>221</v>
      </c>
      <c r="H46" s="92"/>
      <c r="I46" s="92"/>
      <c r="J46" s="117">
        <f>I38</f>
        <v>1000</v>
      </c>
      <c r="K46" s="24"/>
    </row>
    <row r="47" spans="1:11" ht="18" customHeight="1" x14ac:dyDescent="0.25">
      <c r="A47" s="13"/>
      <c r="B47" s="29">
        <v>44692</v>
      </c>
      <c r="C47" s="30">
        <v>90</v>
      </c>
      <c r="D47" s="31" t="str">
        <f>D46</f>
        <v>2022-158</v>
      </c>
      <c r="E47" s="30">
        <v>3000</v>
      </c>
      <c r="F47" s="31">
        <v>30020</v>
      </c>
      <c r="G47" s="92" t="s">
        <v>222</v>
      </c>
      <c r="H47" s="92"/>
      <c r="I47" s="92"/>
      <c r="J47" s="92"/>
      <c r="K47" s="24">
        <v>600</v>
      </c>
    </row>
    <row r="48" spans="1:11" ht="18" customHeight="1" x14ac:dyDescent="0.25">
      <c r="A48" s="13"/>
      <c r="B48" s="29">
        <v>44692</v>
      </c>
      <c r="C48" s="30">
        <v>90</v>
      </c>
      <c r="D48" s="31" t="str">
        <f>D47</f>
        <v>2022-158</v>
      </c>
      <c r="E48" s="30">
        <v>3000</v>
      </c>
      <c r="F48" s="31">
        <v>30021</v>
      </c>
      <c r="G48" s="92" t="s">
        <v>222</v>
      </c>
      <c r="H48" s="92"/>
      <c r="I48" s="92"/>
      <c r="J48" s="92"/>
      <c r="K48" s="24">
        <v>400</v>
      </c>
    </row>
    <row r="49" spans="1:11" ht="18" customHeight="1" x14ac:dyDescent="0.25">
      <c r="A49" s="13"/>
      <c r="B49" s="71"/>
      <c r="C49" s="72"/>
      <c r="D49" s="72"/>
      <c r="E49" s="72"/>
      <c r="F49" s="72"/>
      <c r="G49" s="118"/>
      <c r="H49" s="118"/>
      <c r="I49" s="118"/>
      <c r="J49" s="118"/>
      <c r="K49" s="108"/>
    </row>
    <row r="50" spans="1:11" ht="18" customHeight="1" x14ac:dyDescent="0.25">
      <c r="A50" s="13"/>
      <c r="B50" s="71"/>
      <c r="C50" s="72"/>
      <c r="D50" s="72"/>
      <c r="E50" s="72"/>
      <c r="F50" s="72"/>
      <c r="G50" s="118"/>
      <c r="H50" s="118"/>
      <c r="I50" s="118"/>
      <c r="J50" s="118"/>
      <c r="K50" s="108"/>
    </row>
    <row r="51" spans="1:11" ht="15.6" x14ac:dyDescent="0.25">
      <c r="A51" s="13"/>
      <c r="B51" s="12" t="s">
        <v>224</v>
      </c>
    </row>
    <row r="52" spans="1:11" x14ac:dyDescent="0.25">
      <c r="A52" s="13" t="s">
        <v>3</v>
      </c>
      <c r="B52" s="13" t="s">
        <v>225</v>
      </c>
    </row>
    <row r="53" spans="1:11" ht="10.9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5.6" x14ac:dyDescent="0.25">
      <c r="A54" s="15"/>
      <c r="B54" s="16" t="s">
        <v>142</v>
      </c>
      <c r="C54" s="15"/>
      <c r="D54" s="15"/>
      <c r="E54" s="15"/>
      <c r="F54" s="15"/>
      <c r="G54" s="15"/>
      <c r="H54" s="15"/>
      <c r="I54" s="15"/>
      <c r="J54" s="15"/>
      <c r="K54" s="15"/>
    </row>
    <row r="55" spans="1:11" ht="10.9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ht="18" customHeight="1" x14ac:dyDescent="0.25">
      <c r="A56" s="15"/>
      <c r="B56" s="17" t="s">
        <v>143</v>
      </c>
      <c r="C56" s="37">
        <v>11048</v>
      </c>
      <c r="D56" s="188" t="s">
        <v>214</v>
      </c>
      <c r="E56" s="188"/>
      <c r="F56" s="15"/>
      <c r="G56" s="15"/>
      <c r="H56" s="15"/>
      <c r="I56" s="15"/>
      <c r="J56" s="15"/>
      <c r="K56" s="15"/>
    </row>
    <row r="57" spans="1:11" ht="10.95" customHeight="1" x14ac:dyDescent="0.25">
      <c r="A57" s="36"/>
      <c r="B57" s="36"/>
      <c r="C57" s="36"/>
      <c r="D57" s="36"/>
      <c r="E57" s="36"/>
      <c r="F57" s="36"/>
      <c r="G57" s="36"/>
      <c r="H57" s="36"/>
      <c r="I57" s="15"/>
      <c r="J57" s="15"/>
      <c r="K57" s="36"/>
    </row>
    <row r="58" spans="1:11" ht="18" customHeight="1" x14ac:dyDescent="0.25">
      <c r="A58" s="15"/>
      <c r="B58" s="17" t="s">
        <v>125</v>
      </c>
      <c r="C58" s="17"/>
      <c r="D58" s="18">
        <v>60</v>
      </c>
      <c r="E58" s="15"/>
      <c r="F58" s="189" t="s">
        <v>128</v>
      </c>
      <c r="G58" s="190"/>
      <c r="H58" s="38" t="s">
        <v>144</v>
      </c>
      <c r="I58" s="15"/>
      <c r="J58" s="15"/>
      <c r="K58" s="15"/>
    </row>
    <row r="59" spans="1:11" ht="18" customHeight="1" x14ac:dyDescent="0.25">
      <c r="A59" s="15"/>
      <c r="B59" s="17" t="s">
        <v>145</v>
      </c>
      <c r="C59" s="17"/>
      <c r="D59" s="18" t="s">
        <v>226</v>
      </c>
      <c r="E59" s="15"/>
      <c r="F59" s="17" t="s">
        <v>132</v>
      </c>
      <c r="G59" s="17"/>
      <c r="H59" s="37" t="s">
        <v>227</v>
      </c>
      <c r="I59" s="15"/>
      <c r="J59" s="15"/>
      <c r="K59" s="15"/>
    </row>
    <row r="60" spans="1:11" ht="18" customHeight="1" x14ac:dyDescent="0.25">
      <c r="A60" s="15"/>
      <c r="B60" s="17" t="s">
        <v>130</v>
      </c>
      <c r="C60" s="17"/>
      <c r="D60" s="39">
        <v>44693</v>
      </c>
      <c r="E60" s="15"/>
      <c r="F60" s="17" t="s">
        <v>146</v>
      </c>
      <c r="G60" s="17"/>
      <c r="H60" s="104">
        <f>I65+J65</f>
        <v>-544.5</v>
      </c>
      <c r="I60" s="15" t="s">
        <v>114</v>
      </c>
      <c r="J60" s="15"/>
      <c r="K60" s="15"/>
    </row>
    <row r="61" spans="1:11" ht="10.9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ht="15.6" x14ac:dyDescent="0.3">
      <c r="A62" s="36"/>
      <c r="B62" s="41" t="s">
        <v>134</v>
      </c>
      <c r="C62" s="36"/>
      <c r="D62" s="36"/>
      <c r="E62" s="36"/>
      <c r="F62" s="36"/>
      <c r="G62" s="36"/>
      <c r="H62" s="36"/>
      <c r="I62" s="36"/>
      <c r="J62" s="36"/>
      <c r="K62" s="36"/>
    </row>
    <row r="63" spans="1:11" ht="10.9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ht="30" x14ac:dyDescent="0.25">
      <c r="A64" s="42"/>
      <c r="B64" s="22" t="s">
        <v>147</v>
      </c>
      <c r="C64" s="22" t="s">
        <v>148</v>
      </c>
      <c r="D64" s="22" t="s">
        <v>101</v>
      </c>
      <c r="E64" s="22" t="s">
        <v>157</v>
      </c>
      <c r="F64" s="22" t="s">
        <v>135</v>
      </c>
      <c r="G64" s="22" t="s">
        <v>136</v>
      </c>
      <c r="H64" s="22" t="s">
        <v>137</v>
      </c>
      <c r="I64" s="22" t="s">
        <v>133</v>
      </c>
      <c r="J64" s="22" t="s">
        <v>138</v>
      </c>
      <c r="K64" s="42"/>
    </row>
    <row r="65" spans="1:11" ht="18" customHeight="1" x14ac:dyDescent="0.25">
      <c r="A65" s="15"/>
      <c r="B65" s="105">
        <v>30020</v>
      </c>
      <c r="C65" s="105">
        <v>8400</v>
      </c>
      <c r="D65" s="105">
        <v>-1</v>
      </c>
      <c r="E65" s="74">
        <v>450</v>
      </c>
      <c r="F65" s="105">
        <v>1</v>
      </c>
      <c r="G65" s="62">
        <v>0.21</v>
      </c>
      <c r="H65" s="105" t="s">
        <v>165</v>
      </c>
      <c r="I65" s="74">
        <f>D65*E65</f>
        <v>-450</v>
      </c>
      <c r="J65" s="74">
        <f>G65*I65</f>
        <v>-94.5</v>
      </c>
      <c r="K65" s="15"/>
    </row>
    <row r="66" spans="1:11" ht="10.9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13"/>
      <c r="B67" s="13"/>
    </row>
    <row r="68" spans="1:11" x14ac:dyDescent="0.25">
      <c r="A68" s="13" t="s">
        <v>139</v>
      </c>
      <c r="B68" s="13" t="s">
        <v>228</v>
      </c>
    </row>
    <row r="69" spans="1:11" ht="15.6" x14ac:dyDescent="0.25">
      <c r="A69" s="13"/>
      <c r="B69" s="178" t="s">
        <v>229</v>
      </c>
      <c r="C69" s="178"/>
      <c r="D69" s="178"/>
      <c r="E69" s="178"/>
      <c r="F69" s="178"/>
      <c r="G69" s="178"/>
      <c r="H69" s="178"/>
      <c r="I69" s="178"/>
      <c r="J69" s="178"/>
      <c r="K69" s="178"/>
    </row>
    <row r="70" spans="1:11" ht="30" x14ac:dyDescent="0.25">
      <c r="A70" s="13"/>
      <c r="B70" s="27" t="s">
        <v>110</v>
      </c>
      <c r="C70" s="27" t="s">
        <v>125</v>
      </c>
      <c r="D70" s="28" t="s">
        <v>140</v>
      </c>
      <c r="E70" s="27" t="s">
        <v>113</v>
      </c>
      <c r="F70" s="27" t="s">
        <v>141</v>
      </c>
      <c r="G70" s="155" t="s">
        <v>0</v>
      </c>
      <c r="H70" s="156"/>
      <c r="I70" s="157"/>
      <c r="J70" s="28" t="s">
        <v>1</v>
      </c>
      <c r="K70" s="27" t="s">
        <v>2</v>
      </c>
    </row>
    <row r="71" spans="1:11" ht="18" customHeight="1" x14ac:dyDescent="0.25">
      <c r="A71" s="13"/>
      <c r="B71" s="29">
        <v>44693</v>
      </c>
      <c r="C71" s="30">
        <v>60</v>
      </c>
      <c r="D71" s="31" t="s">
        <v>226</v>
      </c>
      <c r="E71" s="30">
        <v>8400</v>
      </c>
      <c r="F71" s="31"/>
      <c r="G71" s="137" t="s">
        <v>230</v>
      </c>
      <c r="H71" s="137"/>
      <c r="I71" s="137"/>
      <c r="J71" s="110">
        <v>450</v>
      </c>
      <c r="K71" s="111"/>
    </row>
    <row r="72" spans="1:11" ht="18" customHeight="1" x14ac:dyDescent="0.25">
      <c r="A72" s="13"/>
      <c r="B72" s="29">
        <v>44693</v>
      </c>
      <c r="C72" s="30">
        <v>60</v>
      </c>
      <c r="D72" s="31" t="str">
        <f>D71</f>
        <v>2022-084</v>
      </c>
      <c r="E72" s="30">
        <v>1650</v>
      </c>
      <c r="F72" s="31"/>
      <c r="G72" s="137" t="s">
        <v>231</v>
      </c>
      <c r="H72" s="137"/>
      <c r="I72" s="137"/>
      <c r="J72" s="110">
        <v>94.5</v>
      </c>
      <c r="K72" s="111"/>
    </row>
    <row r="73" spans="1:11" ht="18" customHeight="1" x14ac:dyDescent="0.25">
      <c r="A73" s="13"/>
      <c r="B73" s="29">
        <v>44693</v>
      </c>
      <c r="C73" s="30">
        <v>60</v>
      </c>
      <c r="D73" s="31" t="str">
        <f>D72</f>
        <v>2022-084</v>
      </c>
      <c r="E73" s="30">
        <v>1100</v>
      </c>
      <c r="F73" s="31">
        <v>11048</v>
      </c>
      <c r="G73" s="137" t="s">
        <v>227</v>
      </c>
      <c r="H73" s="137"/>
      <c r="I73" s="137"/>
      <c r="J73" s="110"/>
      <c r="K73" s="111">
        <v>544.5</v>
      </c>
    </row>
    <row r="74" spans="1:11" x14ac:dyDescent="0.25">
      <c r="A74" s="13"/>
      <c r="B74" s="13"/>
    </row>
    <row r="75" spans="1:11" x14ac:dyDescent="0.25">
      <c r="A75" s="13" t="s">
        <v>4</v>
      </c>
      <c r="B75" s="13" t="s">
        <v>232</v>
      </c>
    </row>
    <row r="76" spans="1:11" ht="10.9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ht="15.6" x14ac:dyDescent="0.25">
      <c r="A77" s="15"/>
      <c r="B77" s="16" t="s">
        <v>149</v>
      </c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10.9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15"/>
      <c r="B79" s="17" t="s">
        <v>125</v>
      </c>
      <c r="C79" s="18">
        <v>90</v>
      </c>
      <c r="D79" s="15"/>
      <c r="E79" s="17" t="s">
        <v>126</v>
      </c>
      <c r="F79" s="19" t="s">
        <v>164</v>
      </c>
      <c r="G79" s="15"/>
      <c r="H79" s="183" t="s">
        <v>127</v>
      </c>
      <c r="I79" s="184"/>
      <c r="J79" s="20" t="s">
        <v>233</v>
      </c>
      <c r="K79" s="15"/>
    </row>
    <row r="80" spans="1:11" ht="10.9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ht="15.6" x14ac:dyDescent="0.3">
      <c r="A81" s="36"/>
      <c r="B81" s="41" t="s">
        <v>134</v>
      </c>
      <c r="C81" s="36"/>
      <c r="D81" s="36"/>
      <c r="E81" s="36"/>
      <c r="F81" s="36"/>
      <c r="G81" s="36"/>
      <c r="H81" s="36"/>
      <c r="I81" s="36"/>
      <c r="J81" s="36"/>
      <c r="K81" s="36"/>
    </row>
    <row r="82" spans="1:11" ht="10.9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ht="30" x14ac:dyDescent="0.25">
      <c r="A83" s="14"/>
      <c r="B83" s="46" t="s">
        <v>110</v>
      </c>
      <c r="C83" s="47" t="s">
        <v>113</v>
      </c>
      <c r="D83" s="47" t="s">
        <v>150</v>
      </c>
      <c r="E83" s="185" t="s">
        <v>0</v>
      </c>
      <c r="F83" s="186"/>
      <c r="G83" s="186"/>
      <c r="H83" s="187"/>
      <c r="I83" s="53" t="s">
        <v>1</v>
      </c>
      <c r="J83" s="23" t="s">
        <v>2</v>
      </c>
      <c r="K83" s="36"/>
    </row>
    <row r="84" spans="1:11" ht="18" customHeight="1" x14ac:dyDescent="0.25">
      <c r="A84" s="15"/>
      <c r="B84" s="29">
        <v>44693</v>
      </c>
      <c r="C84" s="30">
        <v>7000</v>
      </c>
      <c r="D84" s="31"/>
      <c r="E84" s="179" t="s">
        <v>234</v>
      </c>
      <c r="F84" s="179"/>
      <c r="G84" s="179"/>
      <c r="H84" s="179"/>
      <c r="I84" s="48"/>
      <c r="J84" s="24">
        <v>300</v>
      </c>
      <c r="K84" s="15"/>
    </row>
    <row r="85" spans="1:11" ht="18" customHeight="1" x14ac:dyDescent="0.25">
      <c r="A85" s="15"/>
      <c r="B85" s="29">
        <v>44693</v>
      </c>
      <c r="C85" s="30">
        <v>3000</v>
      </c>
      <c r="D85" s="31">
        <v>30020</v>
      </c>
      <c r="E85" s="179" t="s">
        <v>235</v>
      </c>
      <c r="F85" s="179"/>
      <c r="G85" s="179"/>
      <c r="H85" s="179"/>
      <c r="I85" s="48">
        <v>300</v>
      </c>
      <c r="J85" s="24"/>
      <c r="K85" s="15"/>
    </row>
    <row r="86" spans="1:11" ht="10.9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8" spans="1:11" x14ac:dyDescent="0.25">
      <c r="A88" s="13" t="s">
        <v>5</v>
      </c>
      <c r="B88" s="13" t="s">
        <v>236</v>
      </c>
    </row>
    <row r="89" spans="1:11" ht="15.6" x14ac:dyDescent="0.25">
      <c r="A89" s="13"/>
      <c r="B89" s="178" t="s">
        <v>229</v>
      </c>
      <c r="C89" s="178"/>
      <c r="D89" s="178"/>
      <c r="E89" s="178"/>
      <c r="F89" s="178"/>
      <c r="G89" s="178"/>
      <c r="H89" s="178"/>
      <c r="I89" s="178"/>
      <c r="J89" s="178"/>
      <c r="K89" s="178"/>
    </row>
    <row r="90" spans="1:11" ht="30" x14ac:dyDescent="0.25">
      <c r="A90" s="13"/>
      <c r="B90" s="27" t="s">
        <v>110</v>
      </c>
      <c r="C90" s="27" t="s">
        <v>125</v>
      </c>
      <c r="D90" s="28" t="s">
        <v>140</v>
      </c>
      <c r="E90" s="27" t="s">
        <v>113</v>
      </c>
      <c r="F90" s="27" t="s">
        <v>159</v>
      </c>
      <c r="G90" s="155" t="s">
        <v>0</v>
      </c>
      <c r="H90" s="156"/>
      <c r="I90" s="157"/>
      <c r="J90" s="28" t="s">
        <v>1</v>
      </c>
      <c r="K90" s="27" t="s">
        <v>2</v>
      </c>
    </row>
    <row r="91" spans="1:11" ht="18" customHeight="1" x14ac:dyDescent="0.25">
      <c r="A91" s="13"/>
      <c r="B91" s="29">
        <v>44693</v>
      </c>
      <c r="C91" s="30">
        <v>90</v>
      </c>
      <c r="D91" s="31" t="s">
        <v>233</v>
      </c>
      <c r="E91" s="30">
        <v>7000</v>
      </c>
      <c r="F91" s="31"/>
      <c r="G91" s="92" t="s">
        <v>234</v>
      </c>
      <c r="H91" s="92"/>
      <c r="I91" s="92"/>
      <c r="J91" s="92"/>
      <c r="K91" s="24">
        <v>300</v>
      </c>
    </row>
    <row r="92" spans="1:11" ht="18" customHeight="1" x14ac:dyDescent="0.25">
      <c r="A92" s="13"/>
      <c r="B92" s="29">
        <v>44693</v>
      </c>
      <c r="C92" s="30">
        <v>90</v>
      </c>
      <c r="D92" s="31" t="s">
        <v>233</v>
      </c>
      <c r="E92" s="30">
        <v>3000</v>
      </c>
      <c r="F92" s="31">
        <v>30020</v>
      </c>
      <c r="G92" s="180" t="s">
        <v>235</v>
      </c>
      <c r="H92" s="181"/>
      <c r="I92" s="182"/>
      <c r="J92" s="49">
        <v>300</v>
      </c>
      <c r="K92" s="24"/>
    </row>
    <row r="93" spans="1:11" ht="18" customHeight="1" x14ac:dyDescent="0.25">
      <c r="A93" s="13"/>
      <c r="B93" s="71"/>
      <c r="C93" s="72"/>
      <c r="D93" s="72"/>
      <c r="E93" s="72"/>
      <c r="F93" s="72"/>
      <c r="G93" s="107"/>
      <c r="H93" s="107"/>
      <c r="I93" s="107"/>
      <c r="J93" s="106"/>
      <c r="K93" s="108"/>
    </row>
    <row r="94" spans="1:11" ht="15.6" x14ac:dyDescent="0.25">
      <c r="A94" s="13"/>
      <c r="B94" s="12"/>
    </row>
    <row r="95" spans="1:11" ht="15.6" x14ac:dyDescent="0.25">
      <c r="A95" s="13"/>
      <c r="B95" s="12" t="s">
        <v>237</v>
      </c>
    </row>
    <row r="96" spans="1:11" x14ac:dyDescent="0.25">
      <c r="A96" s="13" t="s">
        <v>3</v>
      </c>
      <c r="B96" s="13" t="s">
        <v>153</v>
      </c>
      <c r="D96" s="34"/>
      <c r="G96" s="35"/>
      <c r="H96" s="35"/>
      <c r="I96" s="35"/>
      <c r="J96" s="35"/>
    </row>
    <row r="97" spans="1:13" ht="10.9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ht="15.6" x14ac:dyDescent="0.25">
      <c r="A98" s="15"/>
      <c r="B98" s="16" t="s">
        <v>154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0.9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</row>
    <row r="100" spans="1:13" x14ac:dyDescent="0.25">
      <c r="A100" s="15"/>
      <c r="B100" s="17" t="s">
        <v>125</v>
      </c>
      <c r="C100" s="59">
        <v>20</v>
      </c>
      <c r="D100" s="15"/>
      <c r="E100" s="17" t="s">
        <v>126</v>
      </c>
      <c r="F100" s="19" t="s">
        <v>163</v>
      </c>
      <c r="G100" s="15"/>
      <c r="H100" s="163" t="s">
        <v>127</v>
      </c>
      <c r="I100" s="163"/>
      <c r="J100" s="20" t="s">
        <v>238</v>
      </c>
      <c r="K100" s="15"/>
      <c r="L100" s="15"/>
      <c r="M100" s="15"/>
    </row>
    <row r="101" spans="1:13" x14ac:dyDescent="0.25">
      <c r="A101" s="15"/>
      <c r="B101" s="17" t="s">
        <v>112</v>
      </c>
      <c r="C101" s="60">
        <v>11906.26</v>
      </c>
      <c r="D101" s="15"/>
      <c r="E101" s="17" t="s">
        <v>151</v>
      </c>
      <c r="F101" s="52">
        <f>C101+J106+J107</f>
        <v>13297.76</v>
      </c>
      <c r="G101" s="15"/>
      <c r="H101" s="15"/>
      <c r="I101" s="15"/>
      <c r="J101" s="15"/>
      <c r="K101" s="15"/>
      <c r="L101" s="15"/>
      <c r="M101" s="15"/>
    </row>
    <row r="102" spans="1:13" ht="10.9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</row>
    <row r="103" spans="1:13" ht="15.6" x14ac:dyDescent="0.3">
      <c r="A103" s="36"/>
      <c r="B103" s="41" t="s">
        <v>134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ht="10.9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</row>
    <row r="105" spans="1:13" ht="30" x14ac:dyDescent="0.25">
      <c r="A105" s="36"/>
      <c r="B105" s="47" t="s">
        <v>110</v>
      </c>
      <c r="C105" s="47" t="s">
        <v>148</v>
      </c>
      <c r="D105" s="47" t="s">
        <v>150</v>
      </c>
      <c r="E105" s="164" t="s">
        <v>0</v>
      </c>
      <c r="F105" s="164"/>
      <c r="G105" s="47" t="s">
        <v>135</v>
      </c>
      <c r="H105" s="47" t="s">
        <v>136</v>
      </c>
      <c r="I105" s="47" t="s">
        <v>137</v>
      </c>
      <c r="J105" s="47" t="s">
        <v>133</v>
      </c>
      <c r="K105" s="47" t="s">
        <v>138</v>
      </c>
      <c r="L105" s="47" t="s">
        <v>152</v>
      </c>
      <c r="M105" s="36"/>
    </row>
    <row r="106" spans="1:13" ht="18" customHeight="1" x14ac:dyDescent="0.25">
      <c r="A106" s="14"/>
      <c r="B106" s="39">
        <v>44724</v>
      </c>
      <c r="C106" s="37">
        <v>1100</v>
      </c>
      <c r="D106" s="37">
        <v>11048</v>
      </c>
      <c r="E106" s="165" t="s">
        <v>216</v>
      </c>
      <c r="F106" s="165"/>
      <c r="G106" s="37"/>
      <c r="H106" s="112"/>
      <c r="I106" s="112"/>
      <c r="J106" s="52">
        <v>1936</v>
      </c>
      <c r="K106" s="70"/>
      <c r="L106" s="68" t="s">
        <v>215</v>
      </c>
      <c r="M106" s="14"/>
    </row>
    <row r="107" spans="1:13" ht="18" customHeight="1" x14ac:dyDescent="0.25">
      <c r="A107" s="15"/>
      <c r="B107" s="39">
        <v>44724</v>
      </c>
      <c r="C107" s="37">
        <v>1100</v>
      </c>
      <c r="D107" s="37">
        <v>11048</v>
      </c>
      <c r="E107" s="150" t="s">
        <v>227</v>
      </c>
      <c r="F107" s="150"/>
      <c r="G107" s="25"/>
      <c r="H107" s="25"/>
      <c r="I107" s="25"/>
      <c r="J107" s="113">
        <v>-544.5</v>
      </c>
      <c r="K107" s="25"/>
      <c r="L107" s="37" t="s">
        <v>226</v>
      </c>
      <c r="M107" s="15"/>
    </row>
    <row r="108" spans="1:13" ht="10.9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</row>
    <row r="109" spans="1:13" x14ac:dyDescent="0.25">
      <c r="A109" s="13"/>
      <c r="D109" s="34"/>
      <c r="G109" s="35"/>
      <c r="H109" s="35"/>
      <c r="I109" s="35"/>
      <c r="J109" s="35"/>
    </row>
    <row r="110" spans="1:13" x14ac:dyDescent="0.25">
      <c r="A110" s="13" t="s">
        <v>6</v>
      </c>
      <c r="B110" s="13" t="s">
        <v>122</v>
      </c>
      <c r="D110" s="34"/>
      <c r="G110" s="35"/>
      <c r="H110" s="35"/>
      <c r="I110" s="35"/>
      <c r="J110" s="35"/>
    </row>
    <row r="111" spans="1:13" ht="15.6" x14ac:dyDescent="0.25">
      <c r="A111" s="13"/>
      <c r="B111" s="178" t="s">
        <v>218</v>
      </c>
      <c r="C111" s="178"/>
      <c r="D111" s="178"/>
      <c r="E111" s="178"/>
      <c r="F111" s="178"/>
      <c r="G111" s="178"/>
      <c r="H111" s="178"/>
      <c r="I111" s="178"/>
      <c r="J111" s="178"/>
      <c r="K111" s="178"/>
    </row>
    <row r="112" spans="1:13" ht="30" x14ac:dyDescent="0.25">
      <c r="A112" s="13"/>
      <c r="B112" s="27" t="s">
        <v>110</v>
      </c>
      <c r="C112" s="27" t="s">
        <v>125</v>
      </c>
      <c r="D112" s="28" t="s">
        <v>140</v>
      </c>
      <c r="E112" s="27" t="s">
        <v>113</v>
      </c>
      <c r="F112" s="27" t="s">
        <v>141</v>
      </c>
      <c r="G112" s="155" t="s">
        <v>0</v>
      </c>
      <c r="H112" s="156"/>
      <c r="I112" s="157"/>
      <c r="J112" s="28" t="s">
        <v>1</v>
      </c>
      <c r="K112" s="27" t="s">
        <v>2</v>
      </c>
    </row>
    <row r="113" spans="1:11" ht="18" customHeight="1" x14ac:dyDescent="0.25">
      <c r="A113" s="13"/>
      <c r="B113" s="29">
        <v>44724</v>
      </c>
      <c r="C113" s="30">
        <v>20</v>
      </c>
      <c r="D113" s="31" t="s">
        <v>238</v>
      </c>
      <c r="E113" s="30">
        <v>1100</v>
      </c>
      <c r="F113" s="31">
        <v>11048</v>
      </c>
      <c r="G113" s="137" t="s">
        <v>216</v>
      </c>
      <c r="H113" s="137"/>
      <c r="I113" s="137"/>
      <c r="J113" s="32"/>
      <c r="K113" s="33">
        <v>1936</v>
      </c>
    </row>
    <row r="114" spans="1:11" ht="18" customHeight="1" x14ac:dyDescent="0.25">
      <c r="A114" s="13"/>
      <c r="B114" s="29">
        <v>44724</v>
      </c>
      <c r="C114" s="30">
        <v>20</v>
      </c>
      <c r="D114" s="31" t="str">
        <f>D113</f>
        <v>2022-031</v>
      </c>
      <c r="E114" s="30">
        <v>1050</v>
      </c>
      <c r="F114" s="31"/>
      <c r="G114" s="137" t="s">
        <v>219</v>
      </c>
      <c r="H114" s="137"/>
      <c r="I114" s="137"/>
      <c r="J114" s="32">
        <v>1936</v>
      </c>
      <c r="K114" s="33"/>
    </row>
    <row r="115" spans="1:11" ht="18" customHeight="1" x14ac:dyDescent="0.25">
      <c r="A115" s="13"/>
      <c r="B115" s="29">
        <v>44724</v>
      </c>
      <c r="C115" s="30">
        <v>20</v>
      </c>
      <c r="D115" s="31" t="str">
        <f t="shared" ref="D115:D116" si="1">D114</f>
        <v>2022-031</v>
      </c>
      <c r="E115" s="30">
        <v>1100</v>
      </c>
      <c r="F115" s="31">
        <v>11048</v>
      </c>
      <c r="G115" s="137" t="s">
        <v>227</v>
      </c>
      <c r="H115" s="137"/>
      <c r="I115" s="137"/>
      <c r="J115" s="32">
        <v>544.5</v>
      </c>
      <c r="K115" s="33"/>
    </row>
    <row r="116" spans="1:11" ht="18" customHeight="1" x14ac:dyDescent="0.25">
      <c r="A116" s="13"/>
      <c r="B116" s="29">
        <v>44724</v>
      </c>
      <c r="C116" s="30">
        <v>20</v>
      </c>
      <c r="D116" s="31" t="str">
        <f t="shared" si="1"/>
        <v>2022-031</v>
      </c>
      <c r="E116" s="30">
        <v>1050</v>
      </c>
      <c r="F116" s="31"/>
      <c r="G116" s="137" t="s">
        <v>230</v>
      </c>
      <c r="H116" s="137"/>
      <c r="I116" s="137"/>
      <c r="J116" s="32"/>
      <c r="K116" s="33">
        <v>544.5</v>
      </c>
    </row>
    <row r="117" spans="1:11" ht="15.6" x14ac:dyDescent="0.25">
      <c r="A117" s="13"/>
      <c r="B117" s="12"/>
    </row>
    <row r="118" spans="1:11" ht="15.6" x14ac:dyDescent="0.25">
      <c r="A118" s="13"/>
      <c r="B118" s="12"/>
    </row>
    <row r="119" spans="1:11" ht="15.6" x14ac:dyDescent="0.25">
      <c r="A119" s="13"/>
      <c r="B119" s="12" t="s">
        <v>239</v>
      </c>
    </row>
    <row r="120" spans="1:11" x14ac:dyDescent="0.25">
      <c r="A120" s="13" t="s">
        <v>3</v>
      </c>
      <c r="B120" s="13" t="s">
        <v>240</v>
      </c>
      <c r="D120" s="34"/>
      <c r="G120" s="35"/>
      <c r="H120" s="35"/>
      <c r="I120" s="35"/>
      <c r="J120" s="35"/>
    </row>
    <row r="121" spans="1:11" ht="15" customHeight="1" x14ac:dyDescent="0.25">
      <c r="B121" s="158" t="s">
        <v>241</v>
      </c>
      <c r="C121" s="159"/>
      <c r="D121" s="159"/>
      <c r="E121" s="159"/>
      <c r="F121" s="159"/>
      <c r="G121" s="159"/>
      <c r="H121" s="159"/>
      <c r="I121" s="159"/>
      <c r="J121" s="78" t="s">
        <v>114</v>
      </c>
    </row>
    <row r="122" spans="1:11" ht="31.2" x14ac:dyDescent="0.25">
      <c r="B122" s="80" t="s">
        <v>110</v>
      </c>
      <c r="C122" s="80" t="s">
        <v>125</v>
      </c>
      <c r="D122" s="80" t="s">
        <v>140</v>
      </c>
      <c r="E122" s="154" t="s">
        <v>0</v>
      </c>
      <c r="F122" s="154"/>
      <c r="G122" s="154"/>
      <c r="H122" s="154"/>
      <c r="I122" s="80" t="s">
        <v>1</v>
      </c>
      <c r="J122" s="80" t="s">
        <v>2</v>
      </c>
    </row>
    <row r="123" spans="1:11" ht="18" customHeight="1" x14ac:dyDescent="0.25">
      <c r="B123" s="81"/>
      <c r="C123" s="82"/>
      <c r="D123" s="82"/>
      <c r="E123" s="137"/>
      <c r="F123" s="137"/>
      <c r="G123" s="137"/>
      <c r="H123" s="137"/>
      <c r="I123" s="83" t="s">
        <v>167</v>
      </c>
      <c r="J123" s="83" t="s">
        <v>167</v>
      </c>
    </row>
    <row r="124" spans="1:11" ht="18" customHeight="1" x14ac:dyDescent="0.25">
      <c r="B124" s="81">
        <v>44692</v>
      </c>
      <c r="C124" s="82">
        <v>60</v>
      </c>
      <c r="D124" s="82" t="s">
        <v>215</v>
      </c>
      <c r="E124" s="150" t="s">
        <v>216</v>
      </c>
      <c r="F124" s="150"/>
      <c r="G124" s="150"/>
      <c r="H124" s="150"/>
      <c r="I124" s="83">
        <v>1936</v>
      </c>
      <c r="J124" s="83"/>
    </row>
    <row r="125" spans="1:11" ht="18" customHeight="1" x14ac:dyDescent="0.25">
      <c r="B125" s="81">
        <v>44693</v>
      </c>
      <c r="C125" s="82">
        <v>60</v>
      </c>
      <c r="D125" s="82" t="s">
        <v>226</v>
      </c>
      <c r="E125" s="151" t="s">
        <v>227</v>
      </c>
      <c r="F125" s="152"/>
      <c r="G125" s="152"/>
      <c r="H125" s="153"/>
      <c r="I125" s="83"/>
      <c r="J125" s="83">
        <v>544.5</v>
      </c>
    </row>
    <row r="126" spans="1:11" ht="18" customHeight="1" x14ac:dyDescent="0.25">
      <c r="B126" s="98">
        <v>44724</v>
      </c>
      <c r="C126" s="99">
        <v>20</v>
      </c>
      <c r="D126" s="99" t="s">
        <v>238</v>
      </c>
      <c r="E126" s="150" t="s">
        <v>216</v>
      </c>
      <c r="F126" s="150"/>
      <c r="G126" s="150"/>
      <c r="H126" s="150"/>
      <c r="I126" s="83"/>
      <c r="J126" s="100">
        <v>1936</v>
      </c>
    </row>
    <row r="127" spans="1:11" ht="18" customHeight="1" x14ac:dyDescent="0.25">
      <c r="B127" s="98">
        <v>44724</v>
      </c>
      <c r="C127" s="99">
        <v>20</v>
      </c>
      <c r="D127" s="99" t="s">
        <v>238</v>
      </c>
      <c r="E127" s="151" t="s">
        <v>227</v>
      </c>
      <c r="F127" s="152"/>
      <c r="G127" s="152"/>
      <c r="H127" s="153"/>
      <c r="I127" s="83">
        <v>544.5</v>
      </c>
      <c r="J127" s="100"/>
    </row>
    <row r="129" spans="1:10" x14ac:dyDescent="0.25">
      <c r="A129" s="1" t="s">
        <v>6</v>
      </c>
      <c r="B129" s="89" t="s">
        <v>242</v>
      </c>
    </row>
    <row r="130" spans="1:10" ht="15" customHeight="1" x14ac:dyDescent="0.25">
      <c r="B130" s="147" t="s">
        <v>243</v>
      </c>
      <c r="C130" s="148"/>
      <c r="D130" s="148"/>
      <c r="E130" s="148"/>
      <c r="F130" s="148"/>
      <c r="G130" s="148"/>
      <c r="H130" s="148"/>
      <c r="I130" s="148"/>
      <c r="J130" s="85" t="s">
        <v>114</v>
      </c>
    </row>
    <row r="131" spans="1:10" ht="31.2" x14ac:dyDescent="0.25">
      <c r="A131" s="34"/>
      <c r="B131" s="80" t="s">
        <v>110</v>
      </c>
      <c r="C131" s="80" t="s">
        <v>125</v>
      </c>
      <c r="D131" s="80" t="s">
        <v>140</v>
      </c>
      <c r="E131" s="175" t="s">
        <v>0</v>
      </c>
      <c r="F131" s="176"/>
      <c r="G131" s="177"/>
      <c r="H131" s="80" t="s">
        <v>116</v>
      </c>
      <c r="I131" s="80" t="s">
        <v>1</v>
      </c>
      <c r="J131" s="80" t="s">
        <v>2</v>
      </c>
    </row>
    <row r="132" spans="1:10" ht="18" customHeight="1" x14ac:dyDescent="0.25">
      <c r="B132" s="81"/>
      <c r="C132" s="82"/>
      <c r="D132" s="82"/>
      <c r="E132" s="149"/>
      <c r="F132" s="149"/>
      <c r="G132" s="149"/>
      <c r="H132" s="86"/>
      <c r="I132" s="83" t="s">
        <v>168</v>
      </c>
      <c r="J132" s="84"/>
    </row>
    <row r="133" spans="1:10" ht="18" customHeight="1" x14ac:dyDescent="0.25">
      <c r="B133" s="81">
        <v>44692</v>
      </c>
      <c r="C133" s="82">
        <v>60</v>
      </c>
      <c r="D133" s="82" t="s">
        <v>215</v>
      </c>
      <c r="E133" s="150" t="s">
        <v>244</v>
      </c>
      <c r="F133" s="150"/>
      <c r="G133" s="150"/>
      <c r="H133" s="101" t="s">
        <v>216</v>
      </c>
      <c r="I133" s="83">
        <v>1936</v>
      </c>
      <c r="J133" s="83"/>
    </row>
    <row r="134" spans="1:10" ht="18" customHeight="1" x14ac:dyDescent="0.25">
      <c r="B134" s="81">
        <v>44693</v>
      </c>
      <c r="C134" s="82">
        <v>60</v>
      </c>
      <c r="D134" s="82" t="s">
        <v>226</v>
      </c>
      <c r="E134" s="151" t="s">
        <v>245</v>
      </c>
      <c r="F134" s="152"/>
      <c r="G134" s="153"/>
      <c r="H134" s="101" t="s">
        <v>227</v>
      </c>
      <c r="I134" s="83"/>
      <c r="J134" s="83">
        <v>544.5</v>
      </c>
    </row>
    <row r="135" spans="1:10" ht="18" customHeight="1" x14ac:dyDescent="0.25">
      <c r="B135" s="98">
        <v>44724</v>
      </c>
      <c r="C135" s="99">
        <v>20</v>
      </c>
      <c r="D135" s="99" t="s">
        <v>238</v>
      </c>
      <c r="E135" s="160" t="s">
        <v>215</v>
      </c>
      <c r="F135" s="161"/>
      <c r="G135" s="162"/>
      <c r="H135" s="101" t="s">
        <v>216</v>
      </c>
      <c r="I135" s="83"/>
      <c r="J135" s="100">
        <v>1936</v>
      </c>
    </row>
    <row r="136" spans="1:10" ht="18" customHeight="1" x14ac:dyDescent="0.25">
      <c r="B136" s="98">
        <v>44724</v>
      </c>
      <c r="C136" s="99">
        <v>20</v>
      </c>
      <c r="D136" s="99" t="s">
        <v>238</v>
      </c>
      <c r="E136" s="160" t="s">
        <v>226</v>
      </c>
      <c r="F136" s="161"/>
      <c r="G136" s="162"/>
      <c r="H136" s="101" t="s">
        <v>227</v>
      </c>
      <c r="I136" s="83">
        <v>544.5</v>
      </c>
      <c r="J136" s="100"/>
    </row>
    <row r="137" spans="1:10" ht="15.6" x14ac:dyDescent="0.25">
      <c r="A137" s="13"/>
      <c r="B137" s="12"/>
    </row>
    <row r="138" spans="1:10" x14ac:dyDescent="0.25">
      <c r="A138" s="13" t="s">
        <v>4</v>
      </c>
      <c r="B138" s="13" t="s">
        <v>246</v>
      </c>
    </row>
    <row r="139" spans="1:10" ht="15.6" x14ac:dyDescent="0.25">
      <c r="A139" s="13"/>
      <c r="B139" s="138" t="s">
        <v>247</v>
      </c>
      <c r="C139" s="139"/>
      <c r="D139" s="139"/>
      <c r="E139" s="139"/>
      <c r="F139" s="139"/>
      <c r="G139" s="139"/>
      <c r="H139" s="139"/>
      <c r="I139" s="139"/>
      <c r="J139" s="140"/>
    </row>
    <row r="140" spans="1:10" ht="31.2" x14ac:dyDescent="0.25">
      <c r="A140" s="13"/>
      <c r="B140" s="93" t="s">
        <v>110</v>
      </c>
      <c r="C140" s="93" t="s">
        <v>125</v>
      </c>
      <c r="D140" s="93" t="s">
        <v>140</v>
      </c>
      <c r="E140" s="141" t="s">
        <v>0</v>
      </c>
      <c r="F140" s="142"/>
      <c r="G140" s="143"/>
      <c r="H140" s="93" t="s">
        <v>119</v>
      </c>
      <c r="I140" s="93" t="s">
        <v>120</v>
      </c>
      <c r="J140" s="93" t="s">
        <v>121</v>
      </c>
    </row>
    <row r="141" spans="1:10" ht="18" customHeight="1" x14ac:dyDescent="0.25">
      <c r="A141" s="13"/>
      <c r="B141" s="94">
        <v>44682</v>
      </c>
      <c r="C141" s="115"/>
      <c r="D141" s="115"/>
      <c r="E141" s="144" t="s">
        <v>112</v>
      </c>
      <c r="F141" s="145"/>
      <c r="G141" s="146"/>
      <c r="H141" s="115"/>
      <c r="I141" s="115"/>
      <c r="J141" s="115">
        <v>8</v>
      </c>
    </row>
    <row r="142" spans="1:10" ht="18" customHeight="1" x14ac:dyDescent="0.25">
      <c r="A142" s="13"/>
      <c r="B142" s="94">
        <v>44689</v>
      </c>
      <c r="C142" s="115">
        <v>50</v>
      </c>
      <c r="D142" s="115" t="s">
        <v>180</v>
      </c>
      <c r="E142" s="144" t="s">
        <v>200</v>
      </c>
      <c r="F142" s="145"/>
      <c r="G142" s="146"/>
      <c r="H142" s="115">
        <v>9</v>
      </c>
      <c r="I142" s="115"/>
      <c r="J142" s="115">
        <v>17</v>
      </c>
    </row>
    <row r="143" spans="1:10" ht="18" customHeight="1" x14ac:dyDescent="0.25">
      <c r="A143" s="13"/>
      <c r="B143" s="94">
        <v>44692</v>
      </c>
      <c r="C143" s="115">
        <v>90</v>
      </c>
      <c r="D143" s="115" t="s">
        <v>158</v>
      </c>
      <c r="E143" s="144" t="s">
        <v>221</v>
      </c>
      <c r="F143" s="145"/>
      <c r="G143" s="146"/>
      <c r="H143" s="115"/>
      <c r="I143" s="115">
        <v>2</v>
      </c>
      <c r="J143" s="115">
        <v>15</v>
      </c>
    </row>
    <row r="144" spans="1:10" ht="18" customHeight="1" x14ac:dyDescent="0.25">
      <c r="A144" s="13"/>
      <c r="B144" s="94">
        <v>44693</v>
      </c>
      <c r="C144" s="115">
        <v>90</v>
      </c>
      <c r="D144" s="115" t="s">
        <v>233</v>
      </c>
      <c r="E144" s="134" t="s">
        <v>234</v>
      </c>
      <c r="F144" s="135"/>
      <c r="G144" s="136"/>
      <c r="H144" s="116">
        <v>1</v>
      </c>
      <c r="I144" s="84"/>
      <c r="J144" s="116">
        <v>16</v>
      </c>
    </row>
    <row r="145" spans="1:2" ht="18" customHeight="1" x14ac:dyDescent="0.25">
      <c r="A145" s="13"/>
      <c r="B145" s="12"/>
    </row>
  </sheetData>
  <mergeCells count="59">
    <mergeCell ref="G25:I25"/>
    <mergeCell ref="D8:E8"/>
    <mergeCell ref="F10:G10"/>
    <mergeCell ref="B22:K22"/>
    <mergeCell ref="G23:I23"/>
    <mergeCell ref="G24:I24"/>
    <mergeCell ref="B69:K69"/>
    <mergeCell ref="G26:I26"/>
    <mergeCell ref="G27:I27"/>
    <mergeCell ref="H33:I33"/>
    <mergeCell ref="E37:H37"/>
    <mergeCell ref="E38:H38"/>
    <mergeCell ref="E39:H39"/>
    <mergeCell ref="E40:H40"/>
    <mergeCell ref="B44:K44"/>
    <mergeCell ref="G45:I45"/>
    <mergeCell ref="D56:E56"/>
    <mergeCell ref="F58:G58"/>
    <mergeCell ref="H100:I100"/>
    <mergeCell ref="G70:I70"/>
    <mergeCell ref="G71:I71"/>
    <mergeCell ref="G72:I72"/>
    <mergeCell ref="G73:I73"/>
    <mergeCell ref="H79:I79"/>
    <mergeCell ref="E83:H83"/>
    <mergeCell ref="E84:H84"/>
    <mergeCell ref="E85:H85"/>
    <mergeCell ref="B89:K89"/>
    <mergeCell ref="G90:I90"/>
    <mergeCell ref="G92:I92"/>
    <mergeCell ref="E123:H123"/>
    <mergeCell ref="E105:F105"/>
    <mergeCell ref="E106:F106"/>
    <mergeCell ref="E107:F107"/>
    <mergeCell ref="B111:K111"/>
    <mergeCell ref="G112:I112"/>
    <mergeCell ref="G113:I113"/>
    <mergeCell ref="G114:I114"/>
    <mergeCell ref="G115:I115"/>
    <mergeCell ref="G116:I116"/>
    <mergeCell ref="B121:I121"/>
    <mergeCell ref="E122:H122"/>
    <mergeCell ref="B139:J139"/>
    <mergeCell ref="E124:H124"/>
    <mergeCell ref="E125:H125"/>
    <mergeCell ref="E126:H126"/>
    <mergeCell ref="E127:H127"/>
    <mergeCell ref="B130:I130"/>
    <mergeCell ref="E131:G131"/>
    <mergeCell ref="E132:G132"/>
    <mergeCell ref="E133:G133"/>
    <mergeCell ref="E134:G134"/>
    <mergeCell ref="E135:G135"/>
    <mergeCell ref="E136:G136"/>
    <mergeCell ref="E140:G140"/>
    <mergeCell ref="E141:G141"/>
    <mergeCell ref="E142:G142"/>
    <mergeCell ref="E143:G143"/>
    <mergeCell ref="E144:G144"/>
  </mergeCells>
  <pageMargins left="0.7" right="0.7" top="0.75" bottom="0.75" header="0.3" footer="0.3"/>
  <ignoredErrors>
    <ignoredError sqref="H10 H5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694B-BA5E-4F6B-A228-FC94EF3CC885}">
  <dimension ref="A1:M257"/>
  <sheetViews>
    <sheetView showGridLines="0" workbookViewId="0">
      <selection activeCell="F11" sqref="F11"/>
    </sheetView>
  </sheetViews>
  <sheetFormatPr defaultRowHeight="15" x14ac:dyDescent="0.25"/>
  <cols>
    <col min="1" max="1" width="2.88671875" style="1" customWidth="1"/>
    <col min="2" max="2" width="13.5546875" style="1" customWidth="1"/>
    <col min="3" max="4" width="12.6640625" style="1" customWidth="1"/>
    <col min="5" max="5" width="17.44140625" style="1" customWidth="1"/>
    <col min="6" max="6" width="13" style="1" customWidth="1"/>
    <col min="7" max="7" width="9.109375" style="1" customWidth="1"/>
    <col min="8" max="8" width="11" style="1" customWidth="1"/>
    <col min="9" max="9" width="16.77734375" style="1" customWidth="1"/>
    <col min="10" max="10" width="12.5546875" style="1" customWidth="1"/>
    <col min="11" max="11" width="11.1093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2" ht="15.6" x14ac:dyDescent="0.25">
      <c r="B1" s="12" t="s">
        <v>175</v>
      </c>
      <c r="D1" s="12" t="s">
        <v>248</v>
      </c>
    </row>
    <row r="2" spans="1:12" ht="18" customHeight="1" x14ac:dyDescent="0.25">
      <c r="A2" s="13"/>
      <c r="B2" s="12"/>
    </row>
    <row r="3" spans="1:12" ht="18" customHeight="1" x14ac:dyDescent="0.25">
      <c r="B3" s="12" t="s">
        <v>249</v>
      </c>
    </row>
    <row r="4" spans="1:12" ht="18" customHeight="1" x14ac:dyDescent="0.25">
      <c r="A4" s="1" t="s">
        <v>3</v>
      </c>
      <c r="B4" s="13" t="s">
        <v>178</v>
      </c>
    </row>
    <row r="5" spans="1:12" ht="10.9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15"/>
    </row>
    <row r="6" spans="1:12" ht="18" customHeight="1" x14ac:dyDescent="0.25">
      <c r="A6" s="15"/>
      <c r="B6" s="16" t="s">
        <v>156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0.95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15"/>
    </row>
    <row r="8" spans="1:12" ht="18" customHeight="1" x14ac:dyDescent="0.25">
      <c r="A8" s="15"/>
      <c r="B8" s="63" t="s">
        <v>124</v>
      </c>
      <c r="C8" s="64">
        <v>14030</v>
      </c>
      <c r="D8" s="174" t="s">
        <v>179</v>
      </c>
      <c r="E8" s="174"/>
      <c r="F8" s="15"/>
      <c r="G8" s="15"/>
      <c r="H8" s="15"/>
      <c r="I8" s="15"/>
      <c r="J8" s="15"/>
      <c r="K8" s="15"/>
      <c r="L8" s="15"/>
    </row>
    <row r="9" spans="1:12" ht="10.9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15"/>
    </row>
    <row r="10" spans="1:12" ht="18" customHeight="1" x14ac:dyDescent="0.25">
      <c r="A10" s="15"/>
      <c r="B10" s="63" t="s">
        <v>125</v>
      </c>
      <c r="C10" s="65">
        <v>50</v>
      </c>
      <c r="D10" s="14"/>
      <c r="E10" s="63" t="s">
        <v>126</v>
      </c>
      <c r="F10" s="65" t="s">
        <v>250</v>
      </c>
      <c r="G10" s="66"/>
      <c r="H10" s="168" t="s">
        <v>127</v>
      </c>
      <c r="I10" s="169"/>
      <c r="J10" s="65" t="s">
        <v>251</v>
      </c>
      <c r="K10" s="15"/>
      <c r="L10" s="15"/>
    </row>
    <row r="11" spans="1:12" ht="18" customHeight="1" x14ac:dyDescent="0.25">
      <c r="A11" s="15"/>
      <c r="B11" s="63" t="s">
        <v>0</v>
      </c>
      <c r="C11" s="37" t="s">
        <v>181</v>
      </c>
      <c r="D11" s="14"/>
      <c r="E11" s="63" t="s">
        <v>128</v>
      </c>
      <c r="F11" s="38" t="s">
        <v>144</v>
      </c>
      <c r="G11" s="14"/>
      <c r="H11" s="168" t="s">
        <v>130</v>
      </c>
      <c r="I11" s="169"/>
      <c r="J11" s="39">
        <v>44843</v>
      </c>
      <c r="K11" s="15"/>
      <c r="L11" s="15"/>
    </row>
    <row r="12" spans="1:12" ht="18" customHeight="1" x14ac:dyDescent="0.25">
      <c r="A12" s="15"/>
      <c r="B12" s="63" t="s">
        <v>131</v>
      </c>
      <c r="C12" s="39">
        <v>44874</v>
      </c>
      <c r="D12" s="67"/>
      <c r="E12" s="63" t="s">
        <v>132</v>
      </c>
      <c r="F12" s="68">
        <v>68965</v>
      </c>
      <c r="G12" s="69"/>
      <c r="H12" s="168" t="s">
        <v>133</v>
      </c>
      <c r="I12" s="169"/>
      <c r="J12" s="52">
        <f>J17+K17+J18+K18</f>
        <v>3920.4</v>
      </c>
      <c r="K12" s="15" t="s">
        <v>114</v>
      </c>
      <c r="L12" s="15"/>
    </row>
    <row r="13" spans="1:12" ht="10.9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5"/>
    </row>
    <row r="14" spans="1:12" ht="18" customHeight="1" x14ac:dyDescent="0.25">
      <c r="A14" s="15"/>
      <c r="B14" s="51" t="s">
        <v>134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0.9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15"/>
    </row>
    <row r="16" spans="1:12" ht="33.6" customHeight="1" x14ac:dyDescent="0.25">
      <c r="A16" s="14"/>
      <c r="B16" s="22" t="s">
        <v>147</v>
      </c>
      <c r="C16" s="22" t="s">
        <v>148</v>
      </c>
      <c r="D16" s="46" t="s">
        <v>101</v>
      </c>
      <c r="E16" s="46" t="s">
        <v>252</v>
      </c>
      <c r="F16" s="47" t="s">
        <v>157</v>
      </c>
      <c r="G16" s="53" t="s">
        <v>135</v>
      </c>
      <c r="H16" s="22" t="s">
        <v>136</v>
      </c>
      <c r="I16" s="46" t="s">
        <v>137</v>
      </c>
      <c r="J16" s="22" t="s">
        <v>253</v>
      </c>
      <c r="K16" s="22" t="s">
        <v>138</v>
      </c>
      <c r="L16" s="15"/>
    </row>
    <row r="17" spans="1:12" ht="18" customHeight="1" x14ac:dyDescent="0.25">
      <c r="A17" s="15"/>
      <c r="B17" s="43">
        <v>30020</v>
      </c>
      <c r="C17" s="43">
        <v>3000</v>
      </c>
      <c r="D17" s="54">
        <v>8</v>
      </c>
      <c r="E17" s="119">
        <v>0.1</v>
      </c>
      <c r="F17" s="87">
        <v>270</v>
      </c>
      <c r="G17" s="55">
        <v>1</v>
      </c>
      <c r="H17" s="56">
        <v>0.21</v>
      </c>
      <c r="I17" s="57" t="s">
        <v>165</v>
      </c>
      <c r="J17" s="44">
        <f>D17*F17</f>
        <v>2160</v>
      </c>
      <c r="K17" s="44">
        <f>H17*J17</f>
        <v>453.59999999999997</v>
      </c>
      <c r="L17" s="15"/>
    </row>
    <row r="18" spans="1:12" ht="18" customHeight="1" x14ac:dyDescent="0.25">
      <c r="A18" s="15"/>
      <c r="B18" s="43">
        <v>30021</v>
      </c>
      <c r="C18" s="43">
        <v>3000</v>
      </c>
      <c r="D18" s="54">
        <v>6</v>
      </c>
      <c r="E18" s="119">
        <v>0.1</v>
      </c>
      <c r="F18" s="87">
        <v>180</v>
      </c>
      <c r="G18" s="55">
        <v>1</v>
      </c>
      <c r="H18" s="56">
        <v>0.21</v>
      </c>
      <c r="I18" s="57" t="s">
        <v>165</v>
      </c>
      <c r="J18" s="44">
        <f>D18*F18</f>
        <v>1080</v>
      </c>
      <c r="K18" s="44">
        <f>H18*J18</f>
        <v>226.79999999999998</v>
      </c>
      <c r="L18" s="15"/>
    </row>
    <row r="19" spans="1:12" ht="10.9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15"/>
    </row>
    <row r="20" spans="1:12" ht="18" customHeight="1" x14ac:dyDescent="0.25"/>
    <row r="21" spans="1:12" ht="18" customHeight="1" x14ac:dyDescent="0.25">
      <c r="A21" s="13" t="s">
        <v>6</v>
      </c>
      <c r="B21" s="13" t="s">
        <v>182</v>
      </c>
    </row>
    <row r="22" spans="1:12" ht="18" customHeight="1" x14ac:dyDescent="0.25">
      <c r="A22" s="13"/>
      <c r="B22" s="166" t="s">
        <v>254</v>
      </c>
      <c r="C22" s="167"/>
      <c r="D22" s="167"/>
      <c r="E22" s="167"/>
      <c r="F22" s="167"/>
      <c r="G22" s="167"/>
      <c r="H22" s="167"/>
      <c r="I22" s="167"/>
      <c r="J22" s="167"/>
      <c r="K22" s="26" t="s">
        <v>155</v>
      </c>
    </row>
    <row r="23" spans="1:12" ht="30" customHeight="1" x14ac:dyDescent="0.25">
      <c r="A23" s="13"/>
      <c r="B23" s="27" t="s">
        <v>110</v>
      </c>
      <c r="C23" s="27" t="s">
        <v>125</v>
      </c>
      <c r="D23" s="28" t="s">
        <v>140</v>
      </c>
      <c r="E23" s="27" t="s">
        <v>113</v>
      </c>
      <c r="F23" s="27" t="s">
        <v>141</v>
      </c>
      <c r="G23" s="155" t="s">
        <v>0</v>
      </c>
      <c r="H23" s="156"/>
      <c r="I23" s="157"/>
      <c r="J23" s="28" t="s">
        <v>1</v>
      </c>
      <c r="K23" s="27" t="s">
        <v>2</v>
      </c>
    </row>
    <row r="24" spans="1:12" ht="18" customHeight="1" x14ac:dyDescent="0.25">
      <c r="A24" s="13"/>
      <c r="B24" s="29">
        <v>44843</v>
      </c>
      <c r="C24" s="30">
        <v>50</v>
      </c>
      <c r="D24" s="31" t="s">
        <v>251</v>
      </c>
      <c r="E24" s="30">
        <v>3000</v>
      </c>
      <c r="F24" s="31">
        <v>30020</v>
      </c>
      <c r="G24" s="173" t="s">
        <v>255</v>
      </c>
      <c r="H24" s="173"/>
      <c r="I24" s="173"/>
      <c r="J24" s="110">
        <v>2160</v>
      </c>
      <c r="K24" s="111"/>
    </row>
    <row r="25" spans="1:12" ht="18" customHeight="1" x14ac:dyDescent="0.25">
      <c r="A25" s="13"/>
      <c r="B25" s="29">
        <v>44843</v>
      </c>
      <c r="C25" s="30">
        <v>50</v>
      </c>
      <c r="D25" s="31" t="str">
        <f>D24</f>
        <v>2022-215</v>
      </c>
      <c r="E25" s="30">
        <v>3000</v>
      </c>
      <c r="F25" s="31">
        <v>30021</v>
      </c>
      <c r="G25" s="170" t="s">
        <v>256</v>
      </c>
      <c r="H25" s="171"/>
      <c r="I25" s="172"/>
      <c r="J25" s="110">
        <v>1080</v>
      </c>
      <c r="K25" s="111"/>
    </row>
    <row r="26" spans="1:12" ht="18" customHeight="1" x14ac:dyDescent="0.25">
      <c r="A26" s="13"/>
      <c r="B26" s="29">
        <v>44843</v>
      </c>
      <c r="C26" s="30">
        <v>50</v>
      </c>
      <c r="D26" s="31" t="str">
        <f t="shared" ref="D26:D27" si="0">D25</f>
        <v>2022-215</v>
      </c>
      <c r="E26" s="30">
        <v>1600</v>
      </c>
      <c r="F26" s="31"/>
      <c r="G26" s="170" t="s">
        <v>257</v>
      </c>
      <c r="H26" s="171"/>
      <c r="I26" s="172"/>
      <c r="J26" s="110">
        <f>K17+K18</f>
        <v>680.4</v>
      </c>
      <c r="K26" s="111"/>
    </row>
    <row r="27" spans="1:12" ht="18" customHeight="1" x14ac:dyDescent="0.25">
      <c r="A27" s="13"/>
      <c r="B27" s="29">
        <v>44843</v>
      </c>
      <c r="C27" s="30">
        <v>50</v>
      </c>
      <c r="D27" s="31" t="str">
        <f t="shared" si="0"/>
        <v>2022-215</v>
      </c>
      <c r="E27" s="30">
        <v>1400</v>
      </c>
      <c r="F27" s="31">
        <v>14030</v>
      </c>
      <c r="G27" s="170" t="s">
        <v>258</v>
      </c>
      <c r="H27" s="171"/>
      <c r="I27" s="172"/>
      <c r="J27" s="110"/>
      <c r="K27" s="111">
        <f>SUM(J24:J26)</f>
        <v>3920.4</v>
      </c>
    </row>
    <row r="28" spans="1:12" ht="18" customHeight="1" x14ac:dyDescent="0.25"/>
    <row r="29" spans="1:12" ht="18" customHeight="1" x14ac:dyDescent="0.25">
      <c r="B29" s="13"/>
    </row>
    <row r="30" spans="1:12" ht="18" customHeight="1" x14ac:dyDescent="0.25">
      <c r="B30" s="12" t="s">
        <v>259</v>
      </c>
    </row>
    <row r="31" spans="1:12" ht="18" customHeight="1" x14ac:dyDescent="0.25">
      <c r="A31" s="1" t="s">
        <v>3</v>
      </c>
      <c r="B31" s="13" t="s">
        <v>260</v>
      </c>
    </row>
    <row r="32" spans="1:12" ht="10.9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8" customHeight="1" x14ac:dyDescent="0.25">
      <c r="A33" s="15"/>
      <c r="B33" s="16" t="s">
        <v>156</v>
      </c>
      <c r="C33" s="15"/>
      <c r="D33" s="15"/>
      <c r="E33" s="15"/>
      <c r="F33" s="15"/>
      <c r="G33" s="15"/>
      <c r="H33" s="15"/>
      <c r="I33" s="15"/>
      <c r="J33" s="15"/>
      <c r="K33" s="15"/>
      <c r="L33" s="36"/>
    </row>
    <row r="34" spans="1:12" ht="10.9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ht="18" customHeight="1" x14ac:dyDescent="0.25">
      <c r="A35" s="15"/>
      <c r="B35" s="63" t="s">
        <v>124</v>
      </c>
      <c r="C35" s="64">
        <v>14030</v>
      </c>
      <c r="D35" s="174" t="s">
        <v>179</v>
      </c>
      <c r="E35" s="174"/>
      <c r="F35" s="15"/>
      <c r="G35" s="15"/>
      <c r="H35" s="15"/>
      <c r="I35" s="15"/>
      <c r="J35" s="15"/>
      <c r="K35" s="15"/>
      <c r="L35" s="36"/>
    </row>
    <row r="36" spans="1:12" ht="10.9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8" customHeight="1" x14ac:dyDescent="0.25">
      <c r="A37" s="15"/>
      <c r="B37" s="63" t="s">
        <v>125</v>
      </c>
      <c r="C37" s="65">
        <v>50</v>
      </c>
      <c r="D37" s="14"/>
      <c r="E37" s="63" t="s">
        <v>126</v>
      </c>
      <c r="F37" s="65" t="s">
        <v>250</v>
      </c>
      <c r="G37" s="66"/>
      <c r="H37" s="168" t="s">
        <v>127</v>
      </c>
      <c r="I37" s="169"/>
      <c r="J37" s="65" t="s">
        <v>261</v>
      </c>
      <c r="K37" s="15"/>
      <c r="L37" s="36"/>
    </row>
    <row r="38" spans="1:12" ht="18" customHeight="1" x14ac:dyDescent="0.25">
      <c r="A38" s="15"/>
      <c r="B38" s="63" t="s">
        <v>0</v>
      </c>
      <c r="C38" s="37" t="s">
        <v>190</v>
      </c>
      <c r="D38" s="14"/>
      <c r="E38" s="63" t="s">
        <v>128</v>
      </c>
      <c r="F38" s="38" t="s">
        <v>144</v>
      </c>
      <c r="G38" s="14"/>
      <c r="H38" s="168" t="s">
        <v>130</v>
      </c>
      <c r="I38" s="169"/>
      <c r="J38" s="39">
        <v>44845</v>
      </c>
      <c r="K38" s="15"/>
      <c r="L38" s="36"/>
    </row>
    <row r="39" spans="1:12" ht="18" customHeight="1" x14ac:dyDescent="0.25">
      <c r="A39" s="15"/>
      <c r="B39" s="63" t="s">
        <v>131</v>
      </c>
      <c r="C39" s="39">
        <v>44876</v>
      </c>
      <c r="D39" s="67"/>
      <c r="E39" s="63" t="s">
        <v>132</v>
      </c>
      <c r="F39" s="68" t="s">
        <v>262</v>
      </c>
      <c r="G39" s="69"/>
      <c r="H39" s="168" t="s">
        <v>133</v>
      </c>
      <c r="I39" s="169"/>
      <c r="J39" s="52">
        <f>J44+K44</f>
        <v>-326.7</v>
      </c>
      <c r="K39" s="15" t="s">
        <v>114</v>
      </c>
      <c r="L39" s="36"/>
    </row>
    <row r="40" spans="1:12" ht="10.9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18" customHeight="1" x14ac:dyDescent="0.25">
      <c r="A41" s="15"/>
      <c r="B41" s="51" t="s">
        <v>134</v>
      </c>
      <c r="C41" s="15"/>
      <c r="D41" s="15"/>
      <c r="E41" s="15"/>
      <c r="F41" s="15"/>
      <c r="G41" s="15"/>
      <c r="H41" s="15"/>
      <c r="I41" s="15"/>
      <c r="J41" s="15"/>
      <c r="K41" s="15"/>
      <c r="L41" s="36"/>
    </row>
    <row r="42" spans="1:12" ht="10.9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ht="34.799999999999997" customHeight="1" x14ac:dyDescent="0.25">
      <c r="A43" s="14"/>
      <c r="B43" s="22" t="s">
        <v>147</v>
      </c>
      <c r="C43" s="22" t="s">
        <v>148</v>
      </c>
      <c r="D43" s="46" t="s">
        <v>101</v>
      </c>
      <c r="E43" s="46" t="s">
        <v>252</v>
      </c>
      <c r="F43" s="47" t="s">
        <v>157</v>
      </c>
      <c r="G43" s="53" t="s">
        <v>135</v>
      </c>
      <c r="H43" s="22" t="s">
        <v>136</v>
      </c>
      <c r="I43" s="46" t="s">
        <v>137</v>
      </c>
      <c r="J43" s="22" t="s">
        <v>253</v>
      </c>
      <c r="K43" s="22" t="s">
        <v>138</v>
      </c>
      <c r="L43" s="36"/>
    </row>
    <row r="44" spans="1:12" ht="18" customHeight="1" x14ac:dyDescent="0.25">
      <c r="A44" s="15"/>
      <c r="B44" s="43">
        <v>30020</v>
      </c>
      <c r="C44" s="43">
        <v>3000</v>
      </c>
      <c r="D44" s="54">
        <v>-1</v>
      </c>
      <c r="E44" s="119">
        <v>0.1</v>
      </c>
      <c r="F44" s="87">
        <v>270</v>
      </c>
      <c r="G44" s="55">
        <v>1</v>
      </c>
      <c r="H44" s="56">
        <v>0.21</v>
      </c>
      <c r="I44" s="57" t="s">
        <v>165</v>
      </c>
      <c r="J44" s="44">
        <v>-270</v>
      </c>
      <c r="K44" s="44">
        <f>H44*J44</f>
        <v>-56.699999999999996</v>
      </c>
      <c r="L44" s="36"/>
    </row>
    <row r="45" spans="1:12" ht="10.9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2" ht="18" customHeight="1" x14ac:dyDescent="0.25"/>
    <row r="47" spans="1:12" ht="18" customHeight="1" x14ac:dyDescent="0.25">
      <c r="A47" s="89" t="s">
        <v>6</v>
      </c>
      <c r="B47" s="13" t="s">
        <v>192</v>
      </c>
    </row>
    <row r="48" spans="1:12" ht="18" customHeight="1" x14ac:dyDescent="0.25">
      <c r="A48" s="13"/>
      <c r="B48" s="166" t="s">
        <v>254</v>
      </c>
      <c r="C48" s="167"/>
      <c r="D48" s="167"/>
      <c r="E48" s="167"/>
      <c r="F48" s="167"/>
      <c r="G48" s="167"/>
      <c r="H48" s="167"/>
      <c r="I48" s="167"/>
      <c r="J48" s="167"/>
      <c r="K48" s="26" t="s">
        <v>155</v>
      </c>
    </row>
    <row r="49" spans="1:13" ht="30" customHeight="1" x14ac:dyDescent="0.25">
      <c r="A49" s="13"/>
      <c r="B49" s="27" t="s">
        <v>110</v>
      </c>
      <c r="C49" s="27" t="s">
        <v>125</v>
      </c>
      <c r="D49" s="28" t="s">
        <v>140</v>
      </c>
      <c r="E49" s="27" t="s">
        <v>113</v>
      </c>
      <c r="F49" s="27" t="s">
        <v>141</v>
      </c>
      <c r="G49" s="155" t="s">
        <v>0</v>
      </c>
      <c r="H49" s="156"/>
      <c r="I49" s="157"/>
      <c r="J49" s="28" t="s">
        <v>1</v>
      </c>
      <c r="K49" s="27" t="s">
        <v>2</v>
      </c>
    </row>
    <row r="50" spans="1:13" ht="18" customHeight="1" x14ac:dyDescent="0.25">
      <c r="A50" s="13"/>
      <c r="B50" s="29">
        <v>44845</v>
      </c>
      <c r="C50" s="30">
        <v>50</v>
      </c>
      <c r="D50" s="31" t="s">
        <v>261</v>
      </c>
      <c r="E50" s="30">
        <v>3000</v>
      </c>
      <c r="F50" s="31">
        <v>30020</v>
      </c>
      <c r="G50" s="170" t="s">
        <v>263</v>
      </c>
      <c r="H50" s="171"/>
      <c r="I50" s="172"/>
      <c r="J50" s="110"/>
      <c r="K50" s="111">
        <v>270</v>
      </c>
    </row>
    <row r="51" spans="1:13" ht="18" customHeight="1" x14ac:dyDescent="0.25">
      <c r="A51" s="13"/>
      <c r="B51" s="29">
        <v>44845</v>
      </c>
      <c r="C51" s="30">
        <v>50</v>
      </c>
      <c r="D51" s="31" t="str">
        <f>D50</f>
        <v>2022-216</v>
      </c>
      <c r="E51" s="30">
        <v>1600</v>
      </c>
      <c r="F51" s="31"/>
      <c r="G51" s="160" t="s">
        <v>264</v>
      </c>
      <c r="H51" s="161"/>
      <c r="I51" s="162"/>
      <c r="J51" s="110"/>
      <c r="K51" s="111">
        <v>56.7</v>
      </c>
    </row>
    <row r="52" spans="1:13" ht="18" customHeight="1" x14ac:dyDescent="0.25">
      <c r="A52" s="13"/>
      <c r="B52" s="29">
        <v>44845</v>
      </c>
      <c r="C52" s="30">
        <v>50</v>
      </c>
      <c r="D52" s="31" t="str">
        <f>D51</f>
        <v>2022-216</v>
      </c>
      <c r="E52" s="30">
        <v>1400</v>
      </c>
      <c r="F52" s="31">
        <v>14030</v>
      </c>
      <c r="G52" s="160" t="s">
        <v>265</v>
      </c>
      <c r="H52" s="161"/>
      <c r="I52" s="162"/>
      <c r="J52" s="110">
        <v>326.7</v>
      </c>
      <c r="K52" s="111"/>
    </row>
    <row r="53" spans="1:13" ht="18" customHeight="1" x14ac:dyDescent="0.25">
      <c r="A53" s="13"/>
      <c r="B53" s="71"/>
      <c r="C53" s="72"/>
      <c r="D53" s="72"/>
      <c r="E53" s="72"/>
      <c r="F53" s="72"/>
      <c r="G53" s="73"/>
      <c r="H53" s="73"/>
      <c r="I53" s="73"/>
      <c r="J53" s="102"/>
      <c r="K53" s="102"/>
    </row>
    <row r="54" spans="1:13" ht="18" customHeight="1" x14ac:dyDescent="0.25">
      <c r="B54" s="12"/>
    </row>
    <row r="55" spans="1:13" ht="18" customHeight="1" x14ac:dyDescent="0.25">
      <c r="B55" s="12" t="s">
        <v>266</v>
      </c>
    </row>
    <row r="56" spans="1:13" ht="18" customHeight="1" x14ac:dyDescent="0.25">
      <c r="A56" s="13" t="s">
        <v>3</v>
      </c>
      <c r="B56" s="13" t="s">
        <v>197</v>
      </c>
      <c r="D56" s="34"/>
      <c r="G56" s="35"/>
      <c r="H56" s="35"/>
      <c r="I56" s="35"/>
      <c r="J56" s="35"/>
    </row>
    <row r="57" spans="1:13" ht="10.9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ht="18" customHeight="1" x14ac:dyDescent="0.25">
      <c r="A58" s="15"/>
      <c r="B58" s="16" t="s">
        <v>154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0.9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ht="18" customHeight="1" x14ac:dyDescent="0.25">
      <c r="A60" s="15"/>
      <c r="B60" s="17" t="s">
        <v>125</v>
      </c>
      <c r="C60" s="59">
        <v>20</v>
      </c>
      <c r="D60" s="15"/>
      <c r="E60" s="17" t="s">
        <v>126</v>
      </c>
      <c r="F60" s="19" t="s">
        <v>267</v>
      </c>
      <c r="G60" s="15"/>
      <c r="H60" s="163" t="s">
        <v>127</v>
      </c>
      <c r="I60" s="163"/>
      <c r="J60" s="20" t="s">
        <v>123</v>
      </c>
      <c r="K60" s="15"/>
      <c r="L60" s="15"/>
      <c r="M60" s="15"/>
    </row>
    <row r="61" spans="1:13" ht="18" customHeight="1" x14ac:dyDescent="0.25">
      <c r="A61" s="15"/>
      <c r="B61" s="17" t="s">
        <v>112</v>
      </c>
      <c r="C61" s="60">
        <v>17625.25</v>
      </c>
      <c r="D61" s="15"/>
      <c r="E61" s="17" t="s">
        <v>151</v>
      </c>
      <c r="F61" s="52">
        <f>C61+J66+J67</f>
        <v>14031.550000000001</v>
      </c>
      <c r="G61" s="15"/>
      <c r="H61" s="15"/>
      <c r="I61" s="15"/>
      <c r="J61" s="15"/>
      <c r="K61" s="15"/>
      <c r="L61" s="15"/>
      <c r="M61" s="15"/>
    </row>
    <row r="62" spans="1:13" ht="10.9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ht="18" customHeight="1" x14ac:dyDescent="0.3">
      <c r="A63" s="36"/>
      <c r="B63" s="41" t="s">
        <v>134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0.9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3" ht="28.8" customHeight="1" x14ac:dyDescent="0.25">
      <c r="A65" s="36"/>
      <c r="B65" s="47" t="s">
        <v>110</v>
      </c>
      <c r="C65" s="47" t="s">
        <v>148</v>
      </c>
      <c r="D65" s="47" t="s">
        <v>150</v>
      </c>
      <c r="E65" s="164" t="s">
        <v>0</v>
      </c>
      <c r="F65" s="164"/>
      <c r="G65" s="47" t="s">
        <v>135</v>
      </c>
      <c r="H65" s="47" t="s">
        <v>136</v>
      </c>
      <c r="I65" s="47" t="s">
        <v>137</v>
      </c>
      <c r="J65" s="47" t="s">
        <v>133</v>
      </c>
      <c r="K65" s="47" t="s">
        <v>138</v>
      </c>
      <c r="L65" s="47" t="s">
        <v>152</v>
      </c>
      <c r="M65" s="36"/>
    </row>
    <row r="66" spans="1:13" ht="18" customHeight="1" x14ac:dyDescent="0.25">
      <c r="A66" s="14"/>
      <c r="B66" s="39">
        <v>44876</v>
      </c>
      <c r="C66" s="37">
        <v>1400</v>
      </c>
      <c r="D66" s="37">
        <v>14030</v>
      </c>
      <c r="E66" s="165">
        <v>68965</v>
      </c>
      <c r="F66" s="165"/>
      <c r="G66" s="37"/>
      <c r="H66" s="112"/>
      <c r="I66" s="112"/>
      <c r="J66" s="52">
        <v>-3920.4</v>
      </c>
      <c r="K66" s="70"/>
      <c r="L66" s="68" t="s">
        <v>251</v>
      </c>
      <c r="M66" s="14"/>
    </row>
    <row r="67" spans="1:13" ht="18" customHeight="1" x14ac:dyDescent="0.25">
      <c r="A67" s="15"/>
      <c r="B67" s="39">
        <v>44876</v>
      </c>
      <c r="C67" s="37">
        <v>1400</v>
      </c>
      <c r="D67" s="37">
        <v>14030</v>
      </c>
      <c r="E67" s="150" t="s">
        <v>262</v>
      </c>
      <c r="F67" s="150"/>
      <c r="G67" s="25"/>
      <c r="H67" s="25"/>
      <c r="I67" s="25"/>
      <c r="J67" s="113">
        <v>326.7</v>
      </c>
      <c r="K67" s="25"/>
      <c r="L67" s="37" t="s">
        <v>261</v>
      </c>
      <c r="M67" s="15"/>
    </row>
    <row r="68" spans="1:13" ht="10.9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ht="18" customHeight="1" x14ac:dyDescent="0.25">
      <c r="A69" s="13"/>
      <c r="D69" s="34"/>
      <c r="G69" s="35"/>
      <c r="H69" s="35"/>
      <c r="I69" s="35"/>
      <c r="J69" s="35"/>
    </row>
    <row r="70" spans="1:13" ht="18" customHeight="1" x14ac:dyDescent="0.25">
      <c r="A70" s="13" t="s">
        <v>6</v>
      </c>
      <c r="B70" s="13" t="s">
        <v>122</v>
      </c>
      <c r="D70" s="34"/>
      <c r="G70" s="35"/>
      <c r="H70" s="35"/>
      <c r="I70" s="35"/>
      <c r="J70" s="35"/>
    </row>
    <row r="71" spans="1:13" ht="18" customHeight="1" x14ac:dyDescent="0.25">
      <c r="A71" s="13"/>
      <c r="B71" s="166" t="s">
        <v>254</v>
      </c>
      <c r="C71" s="167"/>
      <c r="D71" s="167"/>
      <c r="E71" s="167"/>
      <c r="F71" s="167"/>
      <c r="G71" s="167"/>
      <c r="H71" s="167"/>
      <c r="I71" s="167"/>
      <c r="J71" s="167"/>
      <c r="K71" s="26" t="s">
        <v>155</v>
      </c>
    </row>
    <row r="72" spans="1:13" ht="34.799999999999997" customHeight="1" x14ac:dyDescent="0.25">
      <c r="A72" s="13"/>
      <c r="B72" s="27" t="s">
        <v>110</v>
      </c>
      <c r="C72" s="27" t="s">
        <v>125</v>
      </c>
      <c r="D72" s="28" t="s">
        <v>140</v>
      </c>
      <c r="E72" s="27" t="s">
        <v>113</v>
      </c>
      <c r="F72" s="27" t="s">
        <v>141</v>
      </c>
      <c r="G72" s="155" t="s">
        <v>0</v>
      </c>
      <c r="H72" s="156"/>
      <c r="I72" s="157"/>
      <c r="J72" s="28" t="s">
        <v>1</v>
      </c>
      <c r="K72" s="27" t="s">
        <v>2</v>
      </c>
    </row>
    <row r="73" spans="1:13" ht="18" customHeight="1" x14ac:dyDescent="0.25">
      <c r="A73" s="13"/>
      <c r="B73" s="29">
        <v>44876</v>
      </c>
      <c r="C73" s="30">
        <v>20</v>
      </c>
      <c r="D73" s="31" t="s">
        <v>123</v>
      </c>
      <c r="E73" s="30">
        <v>1400</v>
      </c>
      <c r="F73" s="31">
        <v>14030</v>
      </c>
      <c r="G73" s="137">
        <v>68965</v>
      </c>
      <c r="H73" s="137"/>
      <c r="I73" s="137"/>
      <c r="J73" s="32">
        <v>3920.4</v>
      </c>
      <c r="K73" s="33"/>
    </row>
    <row r="74" spans="1:13" ht="18" customHeight="1" x14ac:dyDescent="0.25">
      <c r="A74" s="13"/>
      <c r="B74" s="29">
        <v>44876</v>
      </c>
      <c r="C74" s="30">
        <v>20</v>
      </c>
      <c r="D74" s="31" t="str">
        <f>D73</f>
        <v>2022-062</v>
      </c>
      <c r="E74" s="30">
        <v>1050</v>
      </c>
      <c r="F74" s="31"/>
      <c r="G74" s="137" t="s">
        <v>268</v>
      </c>
      <c r="H74" s="137"/>
      <c r="I74" s="137"/>
      <c r="J74" s="32"/>
      <c r="K74" s="33">
        <v>3920.4</v>
      </c>
    </row>
    <row r="75" spans="1:13" ht="18" customHeight="1" x14ac:dyDescent="0.25">
      <c r="A75" s="13"/>
      <c r="B75" s="29">
        <v>44876</v>
      </c>
      <c r="C75" s="30">
        <v>20</v>
      </c>
      <c r="D75" s="31" t="str">
        <f t="shared" ref="D75:D76" si="1">D74</f>
        <v>2022-062</v>
      </c>
      <c r="E75" s="30">
        <v>1400</v>
      </c>
      <c r="F75" s="31">
        <v>14030</v>
      </c>
      <c r="G75" s="137" t="s">
        <v>262</v>
      </c>
      <c r="H75" s="137"/>
      <c r="I75" s="137"/>
      <c r="J75" s="32"/>
      <c r="K75" s="33">
        <v>326.7</v>
      </c>
    </row>
    <row r="76" spans="1:13" ht="18" customHeight="1" x14ac:dyDescent="0.25">
      <c r="A76" s="13"/>
      <c r="B76" s="29">
        <v>44876</v>
      </c>
      <c r="C76" s="30">
        <v>20</v>
      </c>
      <c r="D76" s="31" t="str">
        <f t="shared" si="1"/>
        <v>2022-062</v>
      </c>
      <c r="E76" s="30">
        <v>1050</v>
      </c>
      <c r="F76" s="31"/>
      <c r="G76" s="137" t="s">
        <v>269</v>
      </c>
      <c r="H76" s="137"/>
      <c r="I76" s="137"/>
      <c r="J76" s="32">
        <v>326.7</v>
      </c>
      <c r="K76" s="33"/>
    </row>
    <row r="77" spans="1:13" ht="18" customHeight="1" x14ac:dyDescent="0.25">
      <c r="A77" s="13"/>
      <c r="D77" s="34"/>
      <c r="G77" s="35"/>
      <c r="H77" s="35"/>
      <c r="I77" s="35"/>
      <c r="J77" s="35"/>
    </row>
    <row r="78" spans="1:13" ht="18" customHeight="1" x14ac:dyDescent="0.25">
      <c r="A78" s="13"/>
      <c r="D78" s="34"/>
      <c r="G78" s="35"/>
      <c r="H78" s="35"/>
      <c r="I78" s="35"/>
      <c r="J78" s="35"/>
    </row>
    <row r="79" spans="1:13" ht="18" customHeight="1" x14ac:dyDescent="0.25">
      <c r="A79" s="13"/>
      <c r="B79" s="12" t="s">
        <v>270</v>
      </c>
      <c r="D79" s="34"/>
      <c r="G79" s="35"/>
      <c r="H79" s="35"/>
      <c r="I79" s="35"/>
      <c r="J79" s="35"/>
    </row>
    <row r="80" spans="1:13" ht="18" customHeight="1" x14ac:dyDescent="0.25">
      <c r="A80" s="13" t="s">
        <v>3</v>
      </c>
      <c r="B80" s="13" t="s">
        <v>213</v>
      </c>
      <c r="D80" s="34"/>
      <c r="G80" s="35"/>
      <c r="H80" s="35"/>
      <c r="I80" s="35"/>
      <c r="J80" s="35"/>
    </row>
    <row r="81" spans="1:13" ht="10.9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3" ht="18" customHeight="1" x14ac:dyDescent="0.25">
      <c r="A82" s="15"/>
      <c r="B82" s="16" t="s">
        <v>142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3"/>
    </row>
    <row r="83" spans="1:13" ht="10.9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3" ht="18" customHeight="1" x14ac:dyDescent="0.25">
      <c r="A84" s="15"/>
      <c r="B84" s="17" t="s">
        <v>143</v>
      </c>
      <c r="C84" s="37">
        <v>11048</v>
      </c>
      <c r="D84" s="188" t="s">
        <v>214</v>
      </c>
      <c r="E84" s="188"/>
      <c r="F84" s="15"/>
      <c r="G84" s="15"/>
      <c r="H84" s="15"/>
      <c r="I84" s="15"/>
      <c r="J84" s="15"/>
      <c r="K84" s="15"/>
      <c r="L84" s="15"/>
      <c r="M84" s="13"/>
    </row>
    <row r="85" spans="1:13" ht="10.95" customHeight="1" x14ac:dyDescent="0.25">
      <c r="A85" s="36"/>
      <c r="B85" s="36"/>
      <c r="C85" s="36"/>
      <c r="D85" s="36"/>
      <c r="E85" s="36"/>
      <c r="F85" s="36"/>
      <c r="G85" s="36"/>
      <c r="H85" s="36"/>
      <c r="I85" s="15"/>
      <c r="J85" s="15"/>
      <c r="K85" s="36"/>
      <c r="L85" s="36"/>
    </row>
    <row r="86" spans="1:13" ht="18" customHeight="1" x14ac:dyDescent="0.25">
      <c r="A86" s="15"/>
      <c r="B86" s="17" t="s">
        <v>125</v>
      </c>
      <c r="C86" s="17"/>
      <c r="D86" s="18">
        <v>60</v>
      </c>
      <c r="E86" s="15"/>
      <c r="F86" s="189" t="s">
        <v>128</v>
      </c>
      <c r="G86" s="190"/>
      <c r="H86" s="38" t="s">
        <v>144</v>
      </c>
      <c r="I86" s="15"/>
      <c r="J86" s="15"/>
      <c r="K86" s="15"/>
      <c r="L86" s="15"/>
      <c r="M86" s="13"/>
    </row>
    <row r="87" spans="1:13" ht="18" customHeight="1" x14ac:dyDescent="0.25">
      <c r="A87" s="15"/>
      <c r="B87" s="17" t="s">
        <v>145</v>
      </c>
      <c r="C87" s="17"/>
      <c r="D87" s="18" t="s">
        <v>271</v>
      </c>
      <c r="E87" s="15"/>
      <c r="F87" s="17" t="s">
        <v>132</v>
      </c>
      <c r="G87" s="17"/>
      <c r="H87" s="37" t="s">
        <v>272</v>
      </c>
      <c r="I87" s="15"/>
      <c r="J87" s="15"/>
      <c r="K87" s="15"/>
      <c r="L87" s="15"/>
      <c r="M87" s="13"/>
    </row>
    <row r="88" spans="1:13" ht="18" customHeight="1" x14ac:dyDescent="0.25">
      <c r="A88" s="15"/>
      <c r="B88" s="17" t="s">
        <v>130</v>
      </c>
      <c r="C88" s="17"/>
      <c r="D88" s="39">
        <v>44881</v>
      </c>
      <c r="E88" s="15"/>
      <c r="F88" s="17" t="s">
        <v>146</v>
      </c>
      <c r="G88" s="17"/>
      <c r="H88" s="104">
        <f>J93+K93+J94+K94</f>
        <v>3562.2400000000002</v>
      </c>
      <c r="I88" s="15" t="s">
        <v>114</v>
      </c>
      <c r="J88" s="15"/>
      <c r="K88" s="15"/>
      <c r="L88" s="15"/>
      <c r="M88" s="13"/>
    </row>
    <row r="89" spans="1:13" ht="10.9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3" ht="18" customHeight="1" x14ac:dyDescent="0.3">
      <c r="A90" s="36"/>
      <c r="B90" s="41" t="s">
        <v>134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3" ht="10.9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3" ht="28.8" customHeight="1" x14ac:dyDescent="0.25">
      <c r="A92" s="42"/>
      <c r="B92" s="22" t="s">
        <v>147</v>
      </c>
      <c r="C92" s="22" t="s">
        <v>148</v>
      </c>
      <c r="D92" s="22" t="s">
        <v>101</v>
      </c>
      <c r="E92" s="46" t="s">
        <v>252</v>
      </c>
      <c r="F92" s="47" t="s">
        <v>157</v>
      </c>
      <c r="G92" s="53" t="s">
        <v>135</v>
      </c>
      <c r="H92" s="22" t="s">
        <v>136</v>
      </c>
      <c r="I92" s="22" t="s">
        <v>137</v>
      </c>
      <c r="J92" s="46" t="s">
        <v>253</v>
      </c>
      <c r="K92" s="47" t="s">
        <v>138</v>
      </c>
      <c r="L92" s="36"/>
    </row>
    <row r="93" spans="1:13" s="13" customFormat="1" ht="18" customHeight="1" x14ac:dyDescent="0.3">
      <c r="A93" s="15"/>
      <c r="B93" s="105">
        <v>30020</v>
      </c>
      <c r="C93" s="105">
        <v>8400</v>
      </c>
      <c r="D93" s="105">
        <v>4</v>
      </c>
      <c r="E93" s="120">
        <v>0.08</v>
      </c>
      <c r="F93" s="87">
        <v>414</v>
      </c>
      <c r="G93" s="61">
        <v>1</v>
      </c>
      <c r="H93" s="62">
        <v>0.21</v>
      </c>
      <c r="I93" s="105" t="s">
        <v>165</v>
      </c>
      <c r="J93" s="121">
        <f>D93*F93</f>
        <v>1656</v>
      </c>
      <c r="K93" s="122">
        <f>H93*J93</f>
        <v>347.76</v>
      </c>
      <c r="L93" s="15"/>
    </row>
    <row r="94" spans="1:13" s="13" customFormat="1" ht="18" customHeight="1" x14ac:dyDescent="0.3">
      <c r="A94" s="15"/>
      <c r="B94" s="105">
        <v>30021</v>
      </c>
      <c r="C94" s="105">
        <v>8400</v>
      </c>
      <c r="D94" s="105">
        <v>4</v>
      </c>
      <c r="E94" s="120">
        <v>0.08</v>
      </c>
      <c r="F94" s="87">
        <v>322</v>
      </c>
      <c r="G94" s="61">
        <v>1</v>
      </c>
      <c r="H94" s="62">
        <v>0.21</v>
      </c>
      <c r="I94" s="105" t="s">
        <v>165</v>
      </c>
      <c r="J94" s="121">
        <f>D94*F94</f>
        <v>1288</v>
      </c>
      <c r="K94" s="122">
        <f>H94*J94</f>
        <v>270.48</v>
      </c>
      <c r="L94" s="15"/>
    </row>
    <row r="95" spans="1:13" ht="10.9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3" ht="18" customHeight="1" x14ac:dyDescent="0.25">
      <c r="A96" s="13"/>
      <c r="B96" s="13"/>
    </row>
    <row r="97" spans="1:13" ht="18" customHeight="1" x14ac:dyDescent="0.25">
      <c r="A97" s="13" t="s">
        <v>139</v>
      </c>
      <c r="B97" s="13" t="s">
        <v>217</v>
      </c>
    </row>
    <row r="98" spans="1:13" ht="18" customHeight="1" x14ac:dyDescent="0.25">
      <c r="A98" s="13"/>
      <c r="B98" s="166" t="s">
        <v>254</v>
      </c>
      <c r="C98" s="167"/>
      <c r="D98" s="167"/>
      <c r="E98" s="167"/>
      <c r="F98" s="167"/>
      <c r="G98" s="167"/>
      <c r="H98" s="167"/>
      <c r="I98" s="167"/>
      <c r="J98" s="167"/>
      <c r="K98" s="26" t="s">
        <v>155</v>
      </c>
    </row>
    <row r="99" spans="1:13" ht="28.2" customHeight="1" x14ac:dyDescent="0.25">
      <c r="A99" s="13"/>
      <c r="B99" s="27" t="s">
        <v>110</v>
      </c>
      <c r="C99" s="27" t="s">
        <v>125</v>
      </c>
      <c r="D99" s="28" t="s">
        <v>140</v>
      </c>
      <c r="E99" s="27" t="s">
        <v>113</v>
      </c>
      <c r="F99" s="27" t="s">
        <v>141</v>
      </c>
      <c r="G99" s="155" t="s">
        <v>0</v>
      </c>
      <c r="H99" s="156"/>
      <c r="I99" s="157"/>
      <c r="J99" s="28" t="s">
        <v>1</v>
      </c>
      <c r="K99" s="27" t="s">
        <v>2</v>
      </c>
    </row>
    <row r="100" spans="1:13" ht="18" customHeight="1" x14ac:dyDescent="0.25">
      <c r="A100" s="13"/>
      <c r="B100" s="29">
        <v>44881</v>
      </c>
      <c r="C100" s="30">
        <v>60</v>
      </c>
      <c r="D100" s="31" t="s">
        <v>271</v>
      </c>
      <c r="E100" s="30">
        <v>8400</v>
      </c>
      <c r="F100" s="31"/>
      <c r="G100" s="137" t="s">
        <v>273</v>
      </c>
      <c r="H100" s="137"/>
      <c r="I100" s="137"/>
      <c r="J100" s="110"/>
      <c r="K100" s="111">
        <f>4*450</f>
        <v>1800</v>
      </c>
    </row>
    <row r="101" spans="1:13" ht="18" customHeight="1" x14ac:dyDescent="0.25">
      <c r="A101" s="13"/>
      <c r="B101" s="29">
        <v>44881</v>
      </c>
      <c r="C101" s="30">
        <v>60</v>
      </c>
      <c r="D101" s="31" t="str">
        <f>D100</f>
        <v>2022-385</v>
      </c>
      <c r="E101" s="30">
        <v>8400</v>
      </c>
      <c r="F101" s="31"/>
      <c r="G101" s="137" t="s">
        <v>273</v>
      </c>
      <c r="H101" s="137"/>
      <c r="I101" s="137"/>
      <c r="J101" s="110"/>
      <c r="K101" s="111">
        <f>4*350</f>
        <v>1400</v>
      </c>
    </row>
    <row r="102" spans="1:13" ht="18" customHeight="1" x14ac:dyDescent="0.25">
      <c r="A102" s="13"/>
      <c r="B102" s="29">
        <v>44881</v>
      </c>
      <c r="C102" s="30">
        <v>60</v>
      </c>
      <c r="D102" s="31" t="str">
        <f t="shared" ref="D102:D104" si="2">D101</f>
        <v>2022-385</v>
      </c>
      <c r="E102" s="30">
        <v>8200</v>
      </c>
      <c r="F102" s="31"/>
      <c r="G102" s="137" t="s">
        <v>273</v>
      </c>
      <c r="H102" s="137"/>
      <c r="I102" s="137"/>
      <c r="J102" s="110">
        <f>0.08*(K100+K101)</f>
        <v>256</v>
      </c>
      <c r="K102" s="111"/>
    </row>
    <row r="103" spans="1:13" ht="18" customHeight="1" x14ac:dyDescent="0.25">
      <c r="A103" s="13"/>
      <c r="B103" s="29">
        <v>44881</v>
      </c>
      <c r="C103" s="30">
        <v>60</v>
      </c>
      <c r="D103" s="31" t="str">
        <f t="shared" si="2"/>
        <v>2022-385</v>
      </c>
      <c r="E103" s="30">
        <v>1650</v>
      </c>
      <c r="F103" s="31"/>
      <c r="G103" s="137" t="s">
        <v>214</v>
      </c>
      <c r="H103" s="137"/>
      <c r="I103" s="137"/>
      <c r="J103" s="110"/>
      <c r="K103" s="111">
        <f>K93+K94</f>
        <v>618.24</v>
      </c>
    </row>
    <row r="104" spans="1:13" ht="18" customHeight="1" x14ac:dyDescent="0.25">
      <c r="A104" s="13"/>
      <c r="B104" s="29">
        <v>44881</v>
      </c>
      <c r="C104" s="30">
        <v>60</v>
      </c>
      <c r="D104" s="31" t="str">
        <f t="shared" si="2"/>
        <v>2022-385</v>
      </c>
      <c r="E104" s="30">
        <v>1100</v>
      </c>
      <c r="F104" s="31">
        <v>11048</v>
      </c>
      <c r="G104" s="160" t="s">
        <v>216</v>
      </c>
      <c r="H104" s="161"/>
      <c r="I104" s="162"/>
      <c r="J104" s="110">
        <f>H88</f>
        <v>3562.2400000000002</v>
      </c>
      <c r="K104" s="111"/>
    </row>
    <row r="105" spans="1:13" ht="18" customHeight="1" x14ac:dyDescent="0.25">
      <c r="A105" s="13"/>
      <c r="B105" s="13"/>
    </row>
    <row r="106" spans="1:13" ht="18" customHeight="1" x14ac:dyDescent="0.25">
      <c r="A106" s="13" t="s">
        <v>4</v>
      </c>
      <c r="B106" s="1" t="s">
        <v>274</v>
      </c>
    </row>
    <row r="107" spans="1:13" ht="10.9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1:13" ht="18" customHeight="1" x14ac:dyDescent="0.25">
      <c r="A108" s="15"/>
      <c r="B108" s="16" t="s">
        <v>149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3"/>
      <c r="M108" s="13"/>
    </row>
    <row r="109" spans="1:13" ht="10.9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1:13" ht="18" customHeight="1" x14ac:dyDescent="0.25">
      <c r="A110" s="15"/>
      <c r="B110" s="17" t="s">
        <v>125</v>
      </c>
      <c r="C110" s="18">
        <v>90</v>
      </c>
      <c r="D110" s="15"/>
      <c r="E110" s="17" t="s">
        <v>126</v>
      </c>
      <c r="F110" s="19" t="s">
        <v>161</v>
      </c>
      <c r="G110" s="15"/>
      <c r="H110" s="183" t="s">
        <v>127</v>
      </c>
      <c r="I110" s="184"/>
      <c r="J110" s="20" t="s">
        <v>275</v>
      </c>
      <c r="K110" s="15"/>
      <c r="L110" s="13"/>
      <c r="M110" s="13"/>
    </row>
    <row r="111" spans="1:13" ht="10.9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1:13" ht="18" customHeight="1" x14ac:dyDescent="0.3">
      <c r="A112" s="36"/>
      <c r="B112" s="41" t="s">
        <v>134</v>
      </c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1:13" ht="10.9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1:13" ht="27" customHeight="1" x14ac:dyDescent="0.25">
      <c r="A114" s="14"/>
      <c r="B114" s="46" t="s">
        <v>110</v>
      </c>
      <c r="C114" s="47" t="s">
        <v>113</v>
      </c>
      <c r="D114" s="47" t="s">
        <v>150</v>
      </c>
      <c r="E114" s="195" t="s">
        <v>0</v>
      </c>
      <c r="F114" s="156"/>
      <c r="G114" s="156"/>
      <c r="H114" s="157"/>
      <c r="I114" s="22" t="s">
        <v>1</v>
      </c>
      <c r="J114" s="23" t="s">
        <v>2</v>
      </c>
      <c r="K114" s="36"/>
    </row>
    <row r="115" spans="1:13" ht="18" customHeight="1" x14ac:dyDescent="0.25">
      <c r="A115" s="15"/>
      <c r="B115" s="29">
        <v>44881</v>
      </c>
      <c r="C115" s="30">
        <v>7000</v>
      </c>
      <c r="D115" s="31"/>
      <c r="E115" s="179" t="s">
        <v>276</v>
      </c>
      <c r="F115" s="179"/>
      <c r="G115" s="179"/>
      <c r="H115" s="179"/>
      <c r="I115" s="48">
        <v>2000</v>
      </c>
      <c r="J115" s="24"/>
      <c r="K115" s="15"/>
      <c r="L115" s="13"/>
      <c r="M115" s="13"/>
    </row>
    <row r="116" spans="1:13" ht="18" customHeight="1" x14ac:dyDescent="0.25">
      <c r="A116" s="15"/>
      <c r="B116" s="29">
        <v>44881</v>
      </c>
      <c r="C116" s="30">
        <v>3000</v>
      </c>
      <c r="D116" s="31">
        <v>30020</v>
      </c>
      <c r="E116" s="179" t="s">
        <v>277</v>
      </c>
      <c r="F116" s="179"/>
      <c r="G116" s="179"/>
      <c r="H116" s="179"/>
      <c r="I116" s="48"/>
      <c r="J116" s="24">
        <v>1200</v>
      </c>
      <c r="K116" s="15"/>
      <c r="L116" s="13"/>
      <c r="M116" s="13"/>
    </row>
    <row r="117" spans="1:13" ht="18" customHeight="1" x14ac:dyDescent="0.25">
      <c r="A117" s="15"/>
      <c r="B117" s="29">
        <v>44881</v>
      </c>
      <c r="C117" s="30">
        <v>3000</v>
      </c>
      <c r="D117" s="31">
        <v>30021</v>
      </c>
      <c r="E117" s="179" t="s">
        <v>277</v>
      </c>
      <c r="F117" s="179"/>
      <c r="G117" s="179"/>
      <c r="H117" s="179"/>
      <c r="I117" s="48"/>
      <c r="J117" s="24">
        <v>800</v>
      </c>
      <c r="K117" s="15"/>
      <c r="L117" s="13"/>
      <c r="M117" s="13"/>
    </row>
    <row r="118" spans="1:13" ht="10.9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1:13" ht="18" customHeight="1" x14ac:dyDescent="0.25"/>
    <row r="120" spans="1:13" ht="18" customHeight="1" x14ac:dyDescent="0.25">
      <c r="A120" s="13" t="s">
        <v>5</v>
      </c>
      <c r="B120" s="13" t="s">
        <v>278</v>
      </c>
    </row>
    <row r="121" spans="1:13" ht="18" customHeight="1" x14ac:dyDescent="0.25">
      <c r="A121" s="13"/>
      <c r="B121" s="166" t="s">
        <v>254</v>
      </c>
      <c r="C121" s="167"/>
      <c r="D121" s="167"/>
      <c r="E121" s="167"/>
      <c r="F121" s="167"/>
      <c r="G121" s="167"/>
      <c r="H121" s="167"/>
      <c r="I121" s="167"/>
      <c r="J121" s="167"/>
      <c r="K121" s="26" t="s">
        <v>155</v>
      </c>
    </row>
    <row r="122" spans="1:13" ht="31.8" customHeight="1" x14ac:dyDescent="0.25">
      <c r="A122" s="13"/>
      <c r="B122" s="27" t="s">
        <v>110</v>
      </c>
      <c r="C122" s="27" t="s">
        <v>125</v>
      </c>
      <c r="D122" s="28" t="s">
        <v>140</v>
      </c>
      <c r="E122" s="27" t="s">
        <v>113</v>
      </c>
      <c r="F122" s="27" t="s">
        <v>159</v>
      </c>
      <c r="G122" s="155" t="s">
        <v>0</v>
      </c>
      <c r="H122" s="156"/>
      <c r="I122" s="157"/>
      <c r="J122" s="28" t="s">
        <v>1</v>
      </c>
      <c r="K122" s="27" t="s">
        <v>2</v>
      </c>
    </row>
    <row r="123" spans="1:13" ht="18" customHeight="1" x14ac:dyDescent="0.25">
      <c r="A123" s="13"/>
      <c r="B123" s="29">
        <v>44881</v>
      </c>
      <c r="C123" s="30">
        <v>90</v>
      </c>
      <c r="D123" s="31" t="s">
        <v>275</v>
      </c>
      <c r="E123" s="30">
        <v>7000</v>
      </c>
      <c r="F123" s="31"/>
      <c r="G123" s="180" t="s">
        <v>276</v>
      </c>
      <c r="H123" s="181"/>
      <c r="I123" s="182"/>
      <c r="J123" s="48">
        <v>2000</v>
      </c>
      <c r="K123" s="24"/>
    </row>
    <row r="124" spans="1:13" ht="18" customHeight="1" x14ac:dyDescent="0.25">
      <c r="A124" s="13"/>
      <c r="B124" s="29">
        <v>44881</v>
      </c>
      <c r="C124" s="30">
        <v>90</v>
      </c>
      <c r="D124" s="31" t="s">
        <v>275</v>
      </c>
      <c r="E124" s="30">
        <v>3000</v>
      </c>
      <c r="F124" s="31">
        <v>30020</v>
      </c>
      <c r="G124" s="192" t="s">
        <v>277</v>
      </c>
      <c r="H124" s="193"/>
      <c r="I124" s="194"/>
      <c r="J124" s="92"/>
      <c r="K124" s="24">
        <v>1200</v>
      </c>
    </row>
    <row r="125" spans="1:13" ht="18" customHeight="1" x14ac:dyDescent="0.25">
      <c r="A125" s="13"/>
      <c r="B125" s="29">
        <v>44881</v>
      </c>
      <c r="C125" s="30">
        <v>90</v>
      </c>
      <c r="D125" s="31" t="s">
        <v>279</v>
      </c>
      <c r="E125" s="30">
        <v>3000</v>
      </c>
      <c r="F125" s="31">
        <v>30021</v>
      </c>
      <c r="G125" s="192" t="s">
        <v>277</v>
      </c>
      <c r="H125" s="193"/>
      <c r="I125" s="194"/>
      <c r="J125" s="92"/>
      <c r="K125" s="24">
        <v>800</v>
      </c>
    </row>
    <row r="126" spans="1:13" ht="18" customHeight="1" x14ac:dyDescent="0.25">
      <c r="A126" s="13"/>
      <c r="B126" s="71"/>
      <c r="C126" s="72"/>
      <c r="D126" s="72"/>
      <c r="E126" s="72"/>
      <c r="F126" s="72"/>
      <c r="G126" s="118"/>
      <c r="H126" s="118"/>
      <c r="I126" s="118"/>
      <c r="J126" s="118"/>
      <c r="K126" s="108"/>
    </row>
    <row r="127" spans="1:13" ht="18" customHeight="1" x14ac:dyDescent="0.25">
      <c r="A127" s="13"/>
      <c r="D127" s="34"/>
      <c r="G127" s="50"/>
      <c r="H127" s="50"/>
      <c r="I127" s="35"/>
    </row>
    <row r="128" spans="1:13" ht="18" customHeight="1" x14ac:dyDescent="0.25">
      <c r="A128" s="13"/>
      <c r="B128" s="12" t="s">
        <v>280</v>
      </c>
    </row>
    <row r="129" spans="1:13" ht="18" customHeight="1" x14ac:dyDescent="0.25">
      <c r="A129" s="13" t="s">
        <v>3</v>
      </c>
      <c r="B129" s="13" t="s">
        <v>281</v>
      </c>
    </row>
    <row r="130" spans="1:13" ht="10.9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3" ht="18" customHeight="1" x14ac:dyDescent="0.25">
      <c r="A131" s="15"/>
      <c r="B131" s="16" t="s">
        <v>142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3"/>
    </row>
    <row r="132" spans="1:13" ht="10.9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3" ht="18" customHeight="1" x14ac:dyDescent="0.25">
      <c r="A133" s="15"/>
      <c r="B133" s="17" t="s">
        <v>143</v>
      </c>
      <c r="C133" s="37">
        <v>11048</v>
      </c>
      <c r="D133" s="188" t="s">
        <v>214</v>
      </c>
      <c r="E133" s="188"/>
      <c r="F133" s="15"/>
      <c r="G133" s="15"/>
      <c r="H133" s="15"/>
      <c r="I133" s="15"/>
      <c r="J133" s="15"/>
      <c r="K133" s="15"/>
      <c r="L133" s="15"/>
      <c r="M133" s="13"/>
    </row>
    <row r="134" spans="1:13" ht="10.9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15"/>
      <c r="J134" s="15"/>
      <c r="K134" s="36"/>
      <c r="L134" s="36"/>
    </row>
    <row r="135" spans="1:13" ht="18" customHeight="1" x14ac:dyDescent="0.25">
      <c r="A135" s="15"/>
      <c r="B135" s="17" t="s">
        <v>125</v>
      </c>
      <c r="C135" s="17"/>
      <c r="D135" s="18">
        <v>60</v>
      </c>
      <c r="E135" s="15"/>
      <c r="F135" s="189" t="s">
        <v>128</v>
      </c>
      <c r="G135" s="190"/>
      <c r="H135" s="38" t="s">
        <v>144</v>
      </c>
      <c r="I135" s="15"/>
      <c r="J135" s="15"/>
      <c r="K135" s="15"/>
      <c r="L135" s="15"/>
      <c r="M135" s="13"/>
    </row>
    <row r="136" spans="1:13" ht="18" customHeight="1" x14ac:dyDescent="0.25">
      <c r="A136" s="15"/>
      <c r="B136" s="17" t="s">
        <v>145</v>
      </c>
      <c r="C136" s="17"/>
      <c r="D136" s="18" t="s">
        <v>282</v>
      </c>
      <c r="E136" s="15"/>
      <c r="F136" s="17" t="s">
        <v>132</v>
      </c>
      <c r="G136" s="17"/>
      <c r="H136" s="37" t="s">
        <v>283</v>
      </c>
      <c r="I136" s="15"/>
      <c r="J136" s="15"/>
      <c r="K136" s="15"/>
      <c r="L136" s="15"/>
      <c r="M136" s="13"/>
    </row>
    <row r="137" spans="1:13" ht="18" customHeight="1" x14ac:dyDescent="0.25">
      <c r="A137" s="15"/>
      <c r="B137" s="17" t="s">
        <v>130</v>
      </c>
      <c r="C137" s="17"/>
      <c r="D137" s="39">
        <v>44882</v>
      </c>
      <c r="E137" s="15"/>
      <c r="F137" s="17" t="s">
        <v>146</v>
      </c>
      <c r="G137" s="17"/>
      <c r="H137" s="104">
        <f>J142+K142</f>
        <v>-389.62</v>
      </c>
      <c r="I137" s="15" t="s">
        <v>114</v>
      </c>
      <c r="J137" s="15"/>
      <c r="K137" s="15"/>
      <c r="L137" s="15"/>
      <c r="M137" s="13"/>
    </row>
    <row r="138" spans="1:13" ht="10.9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3" ht="18" customHeight="1" x14ac:dyDescent="0.3">
      <c r="A139" s="36"/>
      <c r="B139" s="41" t="s">
        <v>134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3" ht="10.9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3" ht="27.6" customHeight="1" x14ac:dyDescent="0.25">
      <c r="A141" s="42"/>
      <c r="B141" s="22" t="s">
        <v>147</v>
      </c>
      <c r="C141" s="22" t="s">
        <v>148</v>
      </c>
      <c r="D141" s="22" t="s">
        <v>101</v>
      </c>
      <c r="E141" s="46" t="s">
        <v>252</v>
      </c>
      <c r="F141" s="47" t="s">
        <v>157</v>
      </c>
      <c r="G141" s="53" t="s">
        <v>135</v>
      </c>
      <c r="H141" s="22" t="s">
        <v>136</v>
      </c>
      <c r="I141" s="22" t="s">
        <v>137</v>
      </c>
      <c r="J141" s="46" t="s">
        <v>253</v>
      </c>
      <c r="K141" s="47" t="s">
        <v>138</v>
      </c>
      <c r="L141" s="36"/>
    </row>
    <row r="142" spans="1:13" ht="18" customHeight="1" x14ac:dyDescent="0.25">
      <c r="A142" s="15"/>
      <c r="B142" s="105">
        <v>30021</v>
      </c>
      <c r="C142" s="105">
        <v>8400</v>
      </c>
      <c r="D142" s="105">
        <v>-1</v>
      </c>
      <c r="E142" s="120">
        <v>0.08</v>
      </c>
      <c r="F142" s="87">
        <v>322</v>
      </c>
      <c r="G142" s="61">
        <v>1</v>
      </c>
      <c r="H142" s="62">
        <v>0.21</v>
      </c>
      <c r="I142" s="105" t="s">
        <v>165</v>
      </c>
      <c r="J142" s="121">
        <v>-322</v>
      </c>
      <c r="K142" s="122">
        <f>H142*J142</f>
        <v>-67.62</v>
      </c>
      <c r="L142" s="15"/>
    </row>
    <row r="143" spans="1:13" ht="18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3" ht="18" customHeight="1" x14ac:dyDescent="0.25">
      <c r="A144" s="13"/>
      <c r="B144" s="13"/>
    </row>
    <row r="145" spans="1:13" ht="18" customHeight="1" x14ac:dyDescent="0.25">
      <c r="A145" s="13" t="s">
        <v>139</v>
      </c>
      <c r="B145" s="13" t="s">
        <v>228</v>
      </c>
    </row>
    <row r="146" spans="1:13" ht="18" customHeight="1" x14ac:dyDescent="0.25">
      <c r="A146" s="13"/>
      <c r="B146" s="166" t="s">
        <v>254</v>
      </c>
      <c r="C146" s="167"/>
      <c r="D146" s="167"/>
      <c r="E146" s="167"/>
      <c r="F146" s="167"/>
      <c r="G146" s="167"/>
      <c r="H146" s="167"/>
      <c r="I146" s="167"/>
      <c r="J146" s="167"/>
      <c r="K146" s="26" t="s">
        <v>155</v>
      </c>
    </row>
    <row r="147" spans="1:13" ht="29.4" customHeight="1" x14ac:dyDescent="0.25">
      <c r="A147" s="13"/>
      <c r="B147" s="27" t="s">
        <v>110</v>
      </c>
      <c r="C147" s="27" t="s">
        <v>125</v>
      </c>
      <c r="D147" s="28" t="s">
        <v>140</v>
      </c>
      <c r="E147" s="27" t="s">
        <v>113</v>
      </c>
      <c r="F147" s="27" t="s">
        <v>141</v>
      </c>
      <c r="G147" s="155" t="s">
        <v>0</v>
      </c>
      <c r="H147" s="156"/>
      <c r="I147" s="157"/>
      <c r="J147" s="28" t="s">
        <v>1</v>
      </c>
      <c r="K147" s="27" t="s">
        <v>2</v>
      </c>
    </row>
    <row r="148" spans="1:13" ht="18" customHeight="1" x14ac:dyDescent="0.25">
      <c r="A148" s="13"/>
      <c r="B148" s="29">
        <v>44882</v>
      </c>
      <c r="C148" s="30">
        <v>60</v>
      </c>
      <c r="D148" s="31" t="s">
        <v>282</v>
      </c>
      <c r="E148" s="30">
        <v>8400</v>
      </c>
      <c r="F148" s="31"/>
      <c r="G148" s="137" t="s">
        <v>284</v>
      </c>
      <c r="H148" s="137"/>
      <c r="I148" s="137"/>
      <c r="J148" s="110">
        <v>350</v>
      </c>
      <c r="K148" s="111"/>
    </row>
    <row r="149" spans="1:13" ht="18" customHeight="1" x14ac:dyDescent="0.25">
      <c r="A149" s="13"/>
      <c r="B149" s="29">
        <v>44882</v>
      </c>
      <c r="C149" s="30">
        <v>60</v>
      </c>
      <c r="D149" s="31" t="str">
        <f>D148</f>
        <v>2022-386</v>
      </c>
      <c r="E149" s="30">
        <v>8200</v>
      </c>
      <c r="F149" s="31"/>
      <c r="G149" s="137" t="s">
        <v>284</v>
      </c>
      <c r="H149" s="137"/>
      <c r="I149" s="137"/>
      <c r="J149" s="110"/>
      <c r="K149" s="111">
        <v>28</v>
      </c>
    </row>
    <row r="150" spans="1:13" ht="18" customHeight="1" x14ac:dyDescent="0.25">
      <c r="A150" s="13"/>
      <c r="B150" s="29">
        <v>44882</v>
      </c>
      <c r="C150" s="30">
        <v>60</v>
      </c>
      <c r="D150" s="31" t="str">
        <f t="shared" ref="D150:D151" si="3">D149</f>
        <v>2022-386</v>
      </c>
      <c r="E150" s="30">
        <v>1650</v>
      </c>
      <c r="F150" s="31"/>
      <c r="G150" s="137" t="s">
        <v>214</v>
      </c>
      <c r="H150" s="137"/>
      <c r="I150" s="137"/>
      <c r="J150" s="110">
        <v>67.62</v>
      </c>
      <c r="K150" s="111"/>
    </row>
    <row r="151" spans="1:13" ht="18" customHeight="1" x14ac:dyDescent="0.25">
      <c r="A151" s="13"/>
      <c r="B151" s="29">
        <v>44882</v>
      </c>
      <c r="C151" s="30">
        <v>60</v>
      </c>
      <c r="D151" s="31" t="str">
        <f t="shared" si="3"/>
        <v>2022-386</v>
      </c>
      <c r="E151" s="30">
        <v>1100</v>
      </c>
      <c r="F151" s="31">
        <v>11048</v>
      </c>
      <c r="G151" s="160" t="s">
        <v>283</v>
      </c>
      <c r="H151" s="161"/>
      <c r="I151" s="162"/>
      <c r="J151" s="110"/>
      <c r="K151" s="111">
        <v>389.62</v>
      </c>
    </row>
    <row r="152" spans="1:13" ht="18" customHeight="1" x14ac:dyDescent="0.25">
      <c r="A152" s="13"/>
      <c r="B152" s="13"/>
    </row>
    <row r="153" spans="1:13" ht="18" customHeight="1" x14ac:dyDescent="0.25">
      <c r="A153" s="13" t="s">
        <v>4</v>
      </c>
      <c r="B153" s="1" t="s">
        <v>274</v>
      </c>
    </row>
    <row r="154" spans="1:13" ht="10.9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</row>
    <row r="155" spans="1:13" ht="18" customHeight="1" x14ac:dyDescent="0.25">
      <c r="A155" s="15"/>
      <c r="B155" s="16" t="s">
        <v>149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3"/>
      <c r="M155" s="13"/>
    </row>
    <row r="156" spans="1:13" ht="10.9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3" ht="18" customHeight="1" x14ac:dyDescent="0.25">
      <c r="A157" s="15"/>
      <c r="B157" s="17" t="s">
        <v>125</v>
      </c>
      <c r="C157" s="18">
        <v>90</v>
      </c>
      <c r="D157" s="15"/>
      <c r="E157" s="17" t="s">
        <v>126</v>
      </c>
      <c r="F157" s="19" t="s">
        <v>161</v>
      </c>
      <c r="G157" s="15"/>
      <c r="H157" s="183" t="s">
        <v>127</v>
      </c>
      <c r="I157" s="184"/>
      <c r="J157" s="20" t="s">
        <v>279</v>
      </c>
      <c r="K157" s="15"/>
      <c r="L157" s="13"/>
      <c r="M157" s="13"/>
    </row>
    <row r="158" spans="1:13" ht="10.9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1:13" ht="18" customHeight="1" x14ac:dyDescent="0.3">
      <c r="A159" s="36"/>
      <c r="B159" s="41" t="s">
        <v>134</v>
      </c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1:13" ht="10.9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</row>
    <row r="161" spans="1:13" ht="28.8" customHeight="1" x14ac:dyDescent="0.25">
      <c r="A161" s="14"/>
      <c r="B161" s="46" t="s">
        <v>110</v>
      </c>
      <c r="C161" s="47" t="s">
        <v>113</v>
      </c>
      <c r="D161" s="47" t="s">
        <v>150</v>
      </c>
      <c r="E161" s="195" t="s">
        <v>0</v>
      </c>
      <c r="F161" s="156"/>
      <c r="G161" s="156"/>
      <c r="H161" s="157"/>
      <c r="I161" s="22" t="s">
        <v>1</v>
      </c>
      <c r="J161" s="23" t="s">
        <v>2</v>
      </c>
      <c r="K161" s="36"/>
    </row>
    <row r="162" spans="1:13" ht="18" customHeight="1" x14ac:dyDescent="0.25">
      <c r="A162" s="15"/>
      <c r="B162" s="29">
        <v>44882</v>
      </c>
      <c r="C162" s="30">
        <v>7000</v>
      </c>
      <c r="D162" s="31"/>
      <c r="E162" s="179" t="s">
        <v>285</v>
      </c>
      <c r="F162" s="179"/>
      <c r="G162" s="179"/>
      <c r="H162" s="179"/>
      <c r="I162" s="48"/>
      <c r="J162" s="24">
        <v>200</v>
      </c>
      <c r="K162" s="15"/>
      <c r="L162" s="13"/>
      <c r="M162" s="13"/>
    </row>
    <row r="163" spans="1:13" ht="18" customHeight="1" x14ac:dyDescent="0.25">
      <c r="A163" s="15"/>
      <c r="B163" s="29">
        <v>44882</v>
      </c>
      <c r="C163" s="30">
        <v>3000</v>
      </c>
      <c r="D163" s="31">
        <v>30021</v>
      </c>
      <c r="E163" s="179" t="s">
        <v>286</v>
      </c>
      <c r="F163" s="179"/>
      <c r="G163" s="179"/>
      <c r="H163" s="179"/>
      <c r="I163" s="48">
        <v>200</v>
      </c>
      <c r="J163" s="24"/>
      <c r="K163" s="15"/>
      <c r="L163" s="13"/>
      <c r="M163" s="13"/>
    </row>
    <row r="164" spans="1:13" ht="10.9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</row>
    <row r="165" spans="1:13" ht="18" customHeight="1" x14ac:dyDescent="0.25"/>
    <row r="166" spans="1:13" ht="18" customHeight="1" x14ac:dyDescent="0.25">
      <c r="A166" s="13" t="s">
        <v>5</v>
      </c>
      <c r="B166" s="123" t="s">
        <v>287</v>
      </c>
    </row>
    <row r="167" spans="1:13" ht="18" customHeight="1" x14ac:dyDescent="0.25">
      <c r="A167" s="13"/>
      <c r="B167" s="166" t="s">
        <v>254</v>
      </c>
      <c r="C167" s="167"/>
      <c r="D167" s="167"/>
      <c r="E167" s="167"/>
      <c r="F167" s="167"/>
      <c r="G167" s="167"/>
      <c r="H167" s="167"/>
      <c r="I167" s="167"/>
      <c r="J167" s="167"/>
      <c r="K167" s="26" t="s">
        <v>155</v>
      </c>
    </row>
    <row r="168" spans="1:13" ht="35.4" customHeight="1" x14ac:dyDescent="0.25">
      <c r="A168" s="13"/>
      <c r="B168" s="27" t="s">
        <v>110</v>
      </c>
      <c r="C168" s="27" t="s">
        <v>125</v>
      </c>
      <c r="D168" s="28" t="s">
        <v>140</v>
      </c>
      <c r="E168" s="27" t="s">
        <v>113</v>
      </c>
      <c r="F168" s="27" t="s">
        <v>159</v>
      </c>
      <c r="G168" s="155" t="s">
        <v>0</v>
      </c>
      <c r="H168" s="156"/>
      <c r="I168" s="157"/>
      <c r="J168" s="28" t="s">
        <v>1</v>
      </c>
      <c r="K168" s="27" t="s">
        <v>2</v>
      </c>
    </row>
    <row r="169" spans="1:13" ht="18" customHeight="1" x14ac:dyDescent="0.25">
      <c r="A169" s="13"/>
      <c r="B169" s="29">
        <v>44882</v>
      </c>
      <c r="C169" s="30">
        <v>90</v>
      </c>
      <c r="D169" s="31" t="s">
        <v>279</v>
      </c>
      <c r="E169" s="30">
        <v>7000</v>
      </c>
      <c r="F169" s="31"/>
      <c r="G169" s="180" t="s">
        <v>285</v>
      </c>
      <c r="H169" s="181"/>
      <c r="I169" s="182"/>
      <c r="J169" s="48"/>
      <c r="K169" s="24">
        <v>200</v>
      </c>
    </row>
    <row r="170" spans="1:13" ht="18" customHeight="1" x14ac:dyDescent="0.25">
      <c r="A170" s="13"/>
      <c r="B170" s="29">
        <v>44882</v>
      </c>
      <c r="C170" s="30">
        <v>90</v>
      </c>
      <c r="D170" s="31" t="s">
        <v>279</v>
      </c>
      <c r="E170" s="30">
        <v>3000</v>
      </c>
      <c r="F170" s="31">
        <v>30021</v>
      </c>
      <c r="G170" s="192" t="s">
        <v>286</v>
      </c>
      <c r="H170" s="193"/>
      <c r="I170" s="194"/>
      <c r="J170" s="49">
        <v>200</v>
      </c>
      <c r="K170" s="24"/>
    </row>
    <row r="171" spans="1:13" ht="18" customHeight="1" x14ac:dyDescent="0.25">
      <c r="A171" s="13"/>
      <c r="B171" s="11"/>
    </row>
    <row r="172" spans="1:13" ht="18" customHeight="1" x14ac:dyDescent="0.25">
      <c r="A172" s="13"/>
      <c r="B172" s="11"/>
    </row>
    <row r="173" spans="1:13" ht="18" customHeight="1" x14ac:dyDescent="0.25">
      <c r="A173" s="13"/>
      <c r="B173" s="12" t="s">
        <v>288</v>
      </c>
    </row>
    <row r="174" spans="1:13" ht="18" customHeight="1" x14ac:dyDescent="0.25">
      <c r="A174" s="13" t="s">
        <v>3</v>
      </c>
      <c r="B174" s="13" t="s">
        <v>153</v>
      </c>
      <c r="D174" s="34"/>
      <c r="G174" s="35"/>
      <c r="H174" s="35"/>
      <c r="I174" s="35"/>
      <c r="J174" s="35"/>
    </row>
    <row r="175" spans="1:13" ht="10.9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</row>
    <row r="176" spans="1:13" ht="18" customHeight="1" x14ac:dyDescent="0.25">
      <c r="A176" s="15"/>
      <c r="B176" s="16" t="s">
        <v>154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0.9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</row>
    <row r="178" spans="1:13" ht="18" customHeight="1" x14ac:dyDescent="0.25">
      <c r="A178" s="15"/>
      <c r="B178" s="17" t="s">
        <v>125</v>
      </c>
      <c r="C178" s="59">
        <v>20</v>
      </c>
      <c r="D178" s="15"/>
      <c r="E178" s="17" t="s">
        <v>126</v>
      </c>
      <c r="F178" s="19" t="s">
        <v>289</v>
      </c>
      <c r="G178" s="15"/>
      <c r="H178" s="163" t="s">
        <v>127</v>
      </c>
      <c r="I178" s="163"/>
      <c r="J178" s="20" t="s">
        <v>290</v>
      </c>
      <c r="K178" s="15"/>
      <c r="L178" s="15"/>
      <c r="M178" s="15"/>
    </row>
    <row r="179" spans="1:13" ht="18" customHeight="1" x14ac:dyDescent="0.25">
      <c r="A179" s="15"/>
      <c r="B179" s="17" t="s">
        <v>112</v>
      </c>
      <c r="C179" s="60">
        <v>11906.26</v>
      </c>
      <c r="D179" s="15"/>
      <c r="E179" s="17" t="s">
        <v>151</v>
      </c>
      <c r="F179" s="52">
        <f>C179+J184+J185</f>
        <v>15078.88</v>
      </c>
      <c r="G179" s="15"/>
      <c r="H179" s="15"/>
      <c r="I179" s="15"/>
      <c r="J179" s="15"/>
      <c r="K179" s="15"/>
      <c r="L179" s="15"/>
      <c r="M179" s="15"/>
    </row>
    <row r="180" spans="1:13" ht="10.9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ht="18" customHeight="1" x14ac:dyDescent="0.3">
      <c r="A181" s="36"/>
      <c r="B181" s="41" t="s">
        <v>134</v>
      </c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</row>
    <row r="182" spans="1:13" ht="10.9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</row>
    <row r="183" spans="1:13" ht="30" customHeight="1" x14ac:dyDescent="0.25">
      <c r="A183" s="36"/>
      <c r="B183" s="47" t="s">
        <v>110</v>
      </c>
      <c r="C183" s="47" t="s">
        <v>148</v>
      </c>
      <c r="D183" s="47" t="s">
        <v>150</v>
      </c>
      <c r="E183" s="164" t="s">
        <v>0</v>
      </c>
      <c r="F183" s="164"/>
      <c r="G183" s="47" t="s">
        <v>135</v>
      </c>
      <c r="H183" s="47" t="s">
        <v>136</v>
      </c>
      <c r="I183" s="47" t="s">
        <v>137</v>
      </c>
      <c r="J183" s="47" t="s">
        <v>133</v>
      </c>
      <c r="K183" s="47" t="s">
        <v>138</v>
      </c>
      <c r="L183" s="47" t="s">
        <v>152</v>
      </c>
      <c r="M183" s="36"/>
    </row>
    <row r="184" spans="1:13" ht="18" customHeight="1" x14ac:dyDescent="0.25">
      <c r="A184" s="14"/>
      <c r="B184" s="39">
        <v>44911</v>
      </c>
      <c r="C184" s="37">
        <v>1100</v>
      </c>
      <c r="D184" s="37">
        <v>11048</v>
      </c>
      <c r="E184" s="165" t="s">
        <v>216</v>
      </c>
      <c r="F184" s="165"/>
      <c r="G184" s="37"/>
      <c r="H184" s="112"/>
      <c r="I184" s="112"/>
      <c r="J184" s="52">
        <v>3562.24</v>
      </c>
      <c r="K184" s="70"/>
      <c r="L184" s="68" t="s">
        <v>271</v>
      </c>
      <c r="M184" s="14"/>
    </row>
    <row r="185" spans="1:13" ht="18" customHeight="1" x14ac:dyDescent="0.25">
      <c r="A185" s="15"/>
      <c r="B185" s="39">
        <v>44911</v>
      </c>
      <c r="C185" s="37">
        <v>1100</v>
      </c>
      <c r="D185" s="37">
        <v>11048</v>
      </c>
      <c r="E185" s="150" t="s">
        <v>227</v>
      </c>
      <c r="F185" s="150"/>
      <c r="G185" s="25"/>
      <c r="H185" s="25"/>
      <c r="I185" s="25"/>
      <c r="J185" s="113">
        <v>-389.62</v>
      </c>
      <c r="K185" s="25"/>
      <c r="L185" s="37" t="s">
        <v>282</v>
      </c>
      <c r="M185" s="15"/>
    </row>
    <row r="186" spans="1:13" ht="10.9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ht="18" customHeight="1" x14ac:dyDescent="0.25">
      <c r="A187" s="13"/>
      <c r="D187" s="34"/>
      <c r="G187" s="35"/>
      <c r="H187" s="35"/>
      <c r="I187" s="35"/>
      <c r="J187" s="35"/>
    </row>
    <row r="188" spans="1:13" ht="18" customHeight="1" x14ac:dyDescent="0.25">
      <c r="A188" s="13" t="s">
        <v>6</v>
      </c>
      <c r="B188" s="13" t="s">
        <v>122</v>
      </c>
      <c r="D188" s="34"/>
      <c r="G188" s="35"/>
      <c r="H188" s="35"/>
      <c r="I188" s="35"/>
      <c r="J188" s="35"/>
    </row>
    <row r="189" spans="1:13" ht="18" customHeight="1" x14ac:dyDescent="0.25">
      <c r="A189" s="13"/>
      <c r="B189" s="166" t="s">
        <v>254</v>
      </c>
      <c r="C189" s="167"/>
      <c r="D189" s="167"/>
      <c r="E189" s="167"/>
      <c r="F189" s="167"/>
      <c r="G189" s="167"/>
      <c r="H189" s="167"/>
      <c r="I189" s="167"/>
      <c r="J189" s="167"/>
      <c r="K189" s="26" t="s">
        <v>155</v>
      </c>
    </row>
    <row r="190" spans="1:13" ht="28.8" customHeight="1" x14ac:dyDescent="0.25">
      <c r="A190" s="13"/>
      <c r="B190" s="27" t="s">
        <v>110</v>
      </c>
      <c r="C190" s="27" t="s">
        <v>125</v>
      </c>
      <c r="D190" s="28" t="s">
        <v>140</v>
      </c>
      <c r="E190" s="27" t="s">
        <v>113</v>
      </c>
      <c r="F190" s="27" t="s">
        <v>141</v>
      </c>
      <c r="G190" s="155" t="s">
        <v>0</v>
      </c>
      <c r="H190" s="156"/>
      <c r="I190" s="157"/>
      <c r="J190" s="21" t="s">
        <v>1</v>
      </c>
      <c r="K190" s="58" t="s">
        <v>2</v>
      </c>
    </row>
    <row r="191" spans="1:13" ht="18" customHeight="1" x14ac:dyDescent="0.25">
      <c r="A191" s="13"/>
      <c r="B191" s="29">
        <v>44911</v>
      </c>
      <c r="C191" s="30">
        <v>20</v>
      </c>
      <c r="D191" s="31" t="s">
        <v>290</v>
      </c>
      <c r="E191" s="30">
        <v>1100</v>
      </c>
      <c r="F191" s="31">
        <v>11048</v>
      </c>
      <c r="G191" s="137" t="s">
        <v>216</v>
      </c>
      <c r="H191" s="137"/>
      <c r="I191" s="137"/>
      <c r="J191" s="77"/>
      <c r="K191" s="77">
        <v>3562.24</v>
      </c>
    </row>
    <row r="192" spans="1:13" ht="18" customHeight="1" x14ac:dyDescent="0.25">
      <c r="A192" s="13"/>
      <c r="B192" s="29">
        <v>44911</v>
      </c>
      <c r="C192" s="30">
        <v>20</v>
      </c>
      <c r="D192" s="31" t="str">
        <f>D191</f>
        <v>2022-065</v>
      </c>
      <c r="E192" s="30">
        <v>1050</v>
      </c>
      <c r="F192" s="31"/>
      <c r="G192" s="137" t="s">
        <v>216</v>
      </c>
      <c r="H192" s="137"/>
      <c r="I192" s="137"/>
      <c r="J192" s="77">
        <v>3562.24</v>
      </c>
      <c r="K192" s="77"/>
    </row>
    <row r="193" spans="1:12" ht="18" customHeight="1" x14ac:dyDescent="0.25">
      <c r="A193" s="13"/>
      <c r="B193" s="29">
        <v>44911</v>
      </c>
      <c r="C193" s="30">
        <v>20</v>
      </c>
      <c r="D193" s="31" t="str">
        <f t="shared" ref="D193:D194" si="4">D192</f>
        <v>2022-065</v>
      </c>
      <c r="E193" s="30">
        <v>1100</v>
      </c>
      <c r="F193" s="31">
        <v>11048</v>
      </c>
      <c r="G193" s="137" t="s">
        <v>227</v>
      </c>
      <c r="H193" s="137"/>
      <c r="I193" s="137"/>
      <c r="J193" s="77">
        <v>389.62</v>
      </c>
      <c r="K193" s="84"/>
    </row>
    <row r="194" spans="1:12" ht="18" customHeight="1" x14ac:dyDescent="0.25">
      <c r="A194" s="13"/>
      <c r="B194" s="29">
        <v>44911</v>
      </c>
      <c r="C194" s="30">
        <v>20</v>
      </c>
      <c r="D194" s="31" t="str">
        <f t="shared" si="4"/>
        <v>2022-065</v>
      </c>
      <c r="E194" s="30">
        <v>1050</v>
      </c>
      <c r="F194" s="31"/>
      <c r="G194" s="137" t="s">
        <v>227</v>
      </c>
      <c r="H194" s="137"/>
      <c r="I194" s="137"/>
      <c r="J194" s="84"/>
      <c r="K194" s="77">
        <v>389.62</v>
      </c>
    </row>
    <row r="195" spans="1:12" ht="18" customHeight="1" x14ac:dyDescent="0.25">
      <c r="A195" s="13"/>
      <c r="B195" s="11"/>
    </row>
    <row r="196" spans="1:12" ht="18" customHeight="1" x14ac:dyDescent="0.25">
      <c r="A196" s="13"/>
      <c r="B196" s="11"/>
    </row>
    <row r="197" spans="1:12" ht="15.6" x14ac:dyDescent="0.25">
      <c r="A197" s="13"/>
      <c r="B197" s="12" t="s">
        <v>291</v>
      </c>
    </row>
    <row r="198" spans="1:12" x14ac:dyDescent="0.25">
      <c r="A198" s="13" t="s">
        <v>3</v>
      </c>
      <c r="B198" s="1" t="s">
        <v>292</v>
      </c>
    </row>
    <row r="199" spans="1:12" ht="10.9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ht="15.6" x14ac:dyDescent="0.25">
      <c r="A200" s="15"/>
      <c r="B200" s="16" t="s">
        <v>142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36"/>
    </row>
    <row r="201" spans="1:12" ht="10.9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x14ac:dyDescent="0.25">
      <c r="A202" s="15"/>
      <c r="B202" s="17" t="s">
        <v>143</v>
      </c>
      <c r="C202" s="37">
        <v>11077</v>
      </c>
      <c r="D202" s="188" t="s">
        <v>293</v>
      </c>
      <c r="E202" s="188"/>
      <c r="F202" s="15"/>
      <c r="G202" s="15"/>
      <c r="H202" s="15"/>
      <c r="I202" s="15"/>
      <c r="J202" s="15"/>
      <c r="K202" s="15"/>
      <c r="L202" s="36"/>
    </row>
    <row r="203" spans="1:12" ht="10.9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 ht="18" customHeight="1" x14ac:dyDescent="0.25">
      <c r="A204" s="15"/>
      <c r="B204" s="17" t="s">
        <v>125</v>
      </c>
      <c r="C204" s="17"/>
      <c r="D204" s="18">
        <v>60</v>
      </c>
      <c r="E204" s="15"/>
      <c r="F204" s="17" t="s">
        <v>128</v>
      </c>
      <c r="G204" s="17"/>
      <c r="H204" s="38" t="s">
        <v>144</v>
      </c>
      <c r="I204" s="15"/>
      <c r="J204" s="15"/>
      <c r="K204" s="15"/>
      <c r="L204" s="36"/>
    </row>
    <row r="205" spans="1:12" ht="18" customHeight="1" x14ac:dyDescent="0.25">
      <c r="A205" s="15"/>
      <c r="B205" s="17" t="s">
        <v>145</v>
      </c>
      <c r="C205" s="17"/>
      <c r="D205" s="18" t="s">
        <v>294</v>
      </c>
      <c r="E205" s="15"/>
      <c r="F205" s="17" t="s">
        <v>132</v>
      </c>
      <c r="G205" s="17"/>
      <c r="H205" s="124" t="s">
        <v>295</v>
      </c>
      <c r="I205" s="15"/>
      <c r="J205" s="15"/>
      <c r="K205" s="15"/>
      <c r="L205" s="36"/>
    </row>
    <row r="206" spans="1:12" ht="18" customHeight="1" x14ac:dyDescent="0.25">
      <c r="A206" s="15"/>
      <c r="B206" s="17" t="s">
        <v>130</v>
      </c>
      <c r="C206" s="17"/>
      <c r="D206" s="39">
        <v>44773</v>
      </c>
      <c r="E206" s="15"/>
      <c r="F206" s="17" t="s">
        <v>146</v>
      </c>
      <c r="G206" s="17"/>
      <c r="H206" s="40">
        <f>J211+K211</f>
        <v>762.3</v>
      </c>
      <c r="I206" s="15" t="s">
        <v>114</v>
      </c>
      <c r="J206" s="15"/>
      <c r="K206" s="15"/>
      <c r="L206" s="36"/>
    </row>
    <row r="207" spans="1:12" ht="10.9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ht="15.6" x14ac:dyDescent="0.3">
      <c r="A208" s="36"/>
      <c r="B208" s="41" t="s">
        <v>134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 ht="10.9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ht="30" x14ac:dyDescent="0.25">
      <c r="A210" s="42"/>
      <c r="B210" s="22" t="s">
        <v>147</v>
      </c>
      <c r="C210" s="22" t="s">
        <v>148</v>
      </c>
      <c r="D210" s="22" t="s">
        <v>101</v>
      </c>
      <c r="E210" s="46" t="s">
        <v>252</v>
      </c>
      <c r="F210" s="47" t="s">
        <v>157</v>
      </c>
      <c r="G210" s="53" t="s">
        <v>135</v>
      </c>
      <c r="H210" s="22" t="s">
        <v>136</v>
      </c>
      <c r="I210" s="22" t="s">
        <v>137</v>
      </c>
      <c r="J210" s="22" t="s">
        <v>253</v>
      </c>
      <c r="K210" s="22" t="s">
        <v>138</v>
      </c>
      <c r="L210" s="36"/>
    </row>
    <row r="211" spans="1:12" ht="18" customHeight="1" x14ac:dyDescent="0.25">
      <c r="A211" s="15"/>
      <c r="B211" s="45"/>
      <c r="C211" s="43">
        <v>8400</v>
      </c>
      <c r="D211" s="45"/>
      <c r="E211" s="119">
        <v>0.1</v>
      </c>
      <c r="F211" s="87">
        <v>630</v>
      </c>
      <c r="G211" s="55">
        <v>1</v>
      </c>
      <c r="H211" s="56">
        <v>0.21</v>
      </c>
      <c r="I211" s="43" t="s">
        <v>165</v>
      </c>
      <c r="J211" s="44">
        <v>630</v>
      </c>
      <c r="K211" s="44">
        <f>H211*J211</f>
        <v>132.29999999999998</v>
      </c>
      <c r="L211" s="36"/>
    </row>
    <row r="212" spans="1:12" ht="10.95" customHeight="1" x14ac:dyDescent="0.25">
      <c r="A212" s="36"/>
      <c r="B212" s="36"/>
      <c r="C212" s="36"/>
      <c r="D212" s="36"/>
      <c r="E212" s="36"/>
      <c r="F212" s="15"/>
      <c r="G212" s="36"/>
      <c r="H212" s="36"/>
      <c r="I212" s="36"/>
      <c r="J212" s="36"/>
      <c r="K212" s="36"/>
      <c r="L212" s="36"/>
    </row>
    <row r="213" spans="1:12" ht="15.6" x14ac:dyDescent="0.25">
      <c r="A213" s="13"/>
      <c r="B213" s="12"/>
    </row>
    <row r="214" spans="1:12" x14ac:dyDescent="0.25">
      <c r="A214" s="13" t="s">
        <v>139</v>
      </c>
      <c r="B214" s="1" t="s">
        <v>296</v>
      </c>
    </row>
    <row r="215" spans="1:12" ht="15.6" x14ac:dyDescent="0.25">
      <c r="A215" s="13"/>
      <c r="B215" s="166" t="s">
        <v>254</v>
      </c>
      <c r="C215" s="167"/>
      <c r="D215" s="167"/>
      <c r="E215" s="167"/>
      <c r="F215" s="167"/>
      <c r="G215" s="167"/>
      <c r="H215" s="167"/>
      <c r="I215" s="167"/>
      <c r="J215" s="167"/>
      <c r="K215" s="26" t="s">
        <v>155</v>
      </c>
    </row>
    <row r="216" spans="1:12" ht="30" x14ac:dyDescent="0.25">
      <c r="A216" s="13"/>
      <c r="B216" s="27" t="s">
        <v>110</v>
      </c>
      <c r="C216" s="27" t="s">
        <v>125</v>
      </c>
      <c r="D216" s="28" t="s">
        <v>140</v>
      </c>
      <c r="E216" s="27" t="s">
        <v>113</v>
      </c>
      <c r="F216" s="27" t="s">
        <v>141</v>
      </c>
      <c r="G216" s="155" t="s">
        <v>0</v>
      </c>
      <c r="H216" s="156"/>
      <c r="I216" s="157"/>
      <c r="J216" s="21" t="s">
        <v>1</v>
      </c>
      <c r="K216" s="58" t="s">
        <v>2</v>
      </c>
    </row>
    <row r="217" spans="1:12" ht="18" customHeight="1" x14ac:dyDescent="0.25">
      <c r="A217" s="13"/>
      <c r="B217" s="29">
        <v>44773</v>
      </c>
      <c r="C217" s="30">
        <v>60</v>
      </c>
      <c r="D217" s="31" t="s">
        <v>294</v>
      </c>
      <c r="E217" s="30">
        <v>8400</v>
      </c>
      <c r="F217" s="31"/>
      <c r="G217" s="137" t="s">
        <v>297</v>
      </c>
      <c r="H217" s="137"/>
      <c r="I217" s="137"/>
      <c r="J217" s="84"/>
      <c r="K217" s="83">
        <v>700</v>
      </c>
    </row>
    <row r="218" spans="1:12" ht="18" customHeight="1" x14ac:dyDescent="0.25">
      <c r="A218" s="13"/>
      <c r="B218" s="29">
        <v>44773</v>
      </c>
      <c r="C218" s="30">
        <v>60</v>
      </c>
      <c r="D218" s="31" t="s">
        <v>294</v>
      </c>
      <c r="E218" s="30">
        <v>8200</v>
      </c>
      <c r="F218" s="31"/>
      <c r="G218" s="137" t="s">
        <v>297</v>
      </c>
      <c r="H218" s="137"/>
      <c r="I218" s="137"/>
      <c r="J218" s="125">
        <v>70</v>
      </c>
      <c r="K218" s="83"/>
    </row>
    <row r="219" spans="1:12" ht="18" customHeight="1" x14ac:dyDescent="0.25">
      <c r="A219" s="13"/>
      <c r="B219" s="29">
        <v>44773</v>
      </c>
      <c r="C219" s="30">
        <v>60</v>
      </c>
      <c r="D219" s="31" t="str">
        <f>D218</f>
        <v>2022-113</v>
      </c>
      <c r="E219" s="30">
        <v>1650</v>
      </c>
      <c r="F219" s="31"/>
      <c r="G219" s="137" t="s">
        <v>298</v>
      </c>
      <c r="H219" s="137"/>
      <c r="I219" s="137"/>
      <c r="J219" s="84"/>
      <c r="K219" s="83">
        <v>132.30000000000001</v>
      </c>
    </row>
    <row r="220" spans="1:12" ht="18" customHeight="1" x14ac:dyDescent="0.25">
      <c r="A220" s="13"/>
      <c r="B220" s="29">
        <v>44773</v>
      </c>
      <c r="C220" s="30">
        <v>60</v>
      </c>
      <c r="D220" s="31" t="str">
        <f>D219</f>
        <v>2022-113</v>
      </c>
      <c r="E220" s="30">
        <v>1100</v>
      </c>
      <c r="F220" s="31">
        <v>11077</v>
      </c>
      <c r="G220" s="137" t="s">
        <v>295</v>
      </c>
      <c r="H220" s="137"/>
      <c r="I220" s="137"/>
      <c r="J220" s="83">
        <v>762.3</v>
      </c>
      <c r="K220" s="83"/>
    </row>
    <row r="221" spans="1:12" ht="15.6" x14ac:dyDescent="0.25">
      <c r="A221" s="13"/>
      <c r="B221" s="12"/>
    </row>
    <row r="222" spans="1:12" ht="15.6" x14ac:dyDescent="0.25">
      <c r="A222" s="13"/>
      <c r="B222" s="12"/>
    </row>
    <row r="223" spans="1:12" ht="15.6" x14ac:dyDescent="0.25">
      <c r="A223" s="13"/>
      <c r="B223" s="12" t="s">
        <v>299</v>
      </c>
    </row>
    <row r="224" spans="1:12" x14ac:dyDescent="0.25">
      <c r="A224" s="13" t="s">
        <v>3</v>
      </c>
      <c r="B224" s="13" t="s">
        <v>153</v>
      </c>
      <c r="D224" s="34"/>
      <c r="G224" s="35"/>
      <c r="H224" s="35"/>
      <c r="I224" s="35"/>
      <c r="J224" s="35"/>
    </row>
    <row r="225" spans="1:13" ht="10.9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</row>
    <row r="226" spans="1:13" ht="15.6" x14ac:dyDescent="0.25">
      <c r="A226" s="15"/>
      <c r="B226" s="16" t="s">
        <v>154</v>
      </c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</row>
    <row r="227" spans="1:13" ht="10.9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</row>
    <row r="228" spans="1:13" ht="18" customHeight="1" x14ac:dyDescent="0.25">
      <c r="A228" s="15"/>
      <c r="B228" s="17" t="s">
        <v>125</v>
      </c>
      <c r="C228" s="59">
        <v>20</v>
      </c>
      <c r="D228" s="15"/>
      <c r="E228" s="17" t="s">
        <v>126</v>
      </c>
      <c r="F228" s="19" t="s">
        <v>169</v>
      </c>
      <c r="G228" s="15"/>
      <c r="H228" s="163" t="s">
        <v>127</v>
      </c>
      <c r="I228" s="163"/>
      <c r="J228" s="20" t="s">
        <v>160</v>
      </c>
      <c r="K228" s="15"/>
      <c r="L228" s="15"/>
      <c r="M228" s="15"/>
    </row>
    <row r="229" spans="1:13" ht="18" customHeight="1" x14ac:dyDescent="0.25">
      <c r="A229" s="15"/>
      <c r="B229" s="17" t="s">
        <v>112</v>
      </c>
      <c r="C229" s="60">
        <v>85100</v>
      </c>
      <c r="D229" s="15"/>
      <c r="E229" s="17" t="s">
        <v>151</v>
      </c>
      <c r="F229" s="52">
        <f>C229+J234</f>
        <v>85862.3</v>
      </c>
      <c r="G229" s="15"/>
      <c r="H229" s="15"/>
      <c r="I229" s="15"/>
      <c r="J229" s="15"/>
      <c r="K229" s="15"/>
      <c r="L229" s="15"/>
      <c r="M229" s="15"/>
    </row>
    <row r="230" spans="1:13" ht="10.9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</row>
    <row r="231" spans="1:13" ht="15.6" x14ac:dyDescent="0.3">
      <c r="A231" s="36"/>
      <c r="B231" s="41" t="s">
        <v>134</v>
      </c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</row>
    <row r="232" spans="1:13" ht="10.9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</row>
    <row r="233" spans="1:13" ht="30" x14ac:dyDescent="0.25">
      <c r="A233" s="36"/>
      <c r="B233" s="47" t="s">
        <v>110</v>
      </c>
      <c r="C233" s="47" t="s">
        <v>148</v>
      </c>
      <c r="D233" s="47" t="s">
        <v>150</v>
      </c>
      <c r="E233" s="164" t="s">
        <v>0</v>
      </c>
      <c r="F233" s="164"/>
      <c r="G233" s="47" t="s">
        <v>135</v>
      </c>
      <c r="H233" s="47" t="s">
        <v>136</v>
      </c>
      <c r="I233" s="47" t="s">
        <v>137</v>
      </c>
      <c r="J233" s="47" t="s">
        <v>133</v>
      </c>
      <c r="K233" s="47" t="s">
        <v>138</v>
      </c>
      <c r="L233" s="47" t="s">
        <v>152</v>
      </c>
      <c r="M233" s="36"/>
    </row>
    <row r="234" spans="1:13" ht="18" customHeight="1" x14ac:dyDescent="0.25">
      <c r="A234" s="14"/>
      <c r="B234" s="39">
        <v>44803</v>
      </c>
      <c r="C234" s="37">
        <v>1100</v>
      </c>
      <c r="D234" s="37">
        <v>11077</v>
      </c>
      <c r="E234" s="165" t="s">
        <v>295</v>
      </c>
      <c r="F234" s="165"/>
      <c r="G234" s="37"/>
      <c r="H234" s="112"/>
      <c r="I234" s="112"/>
      <c r="J234" s="52">
        <v>762.3</v>
      </c>
      <c r="K234" s="70"/>
      <c r="L234" s="68" t="s">
        <v>294</v>
      </c>
      <c r="M234" s="14"/>
    </row>
    <row r="235" spans="1:13" ht="10.9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</row>
    <row r="236" spans="1:13" x14ac:dyDescent="0.25">
      <c r="A236" s="13"/>
      <c r="D236" s="34"/>
      <c r="G236" s="35"/>
      <c r="H236" s="35"/>
      <c r="I236" s="35"/>
      <c r="J236" s="35"/>
    </row>
    <row r="237" spans="1:13" x14ac:dyDescent="0.25">
      <c r="A237" s="13" t="s">
        <v>6</v>
      </c>
      <c r="B237" s="13" t="s">
        <v>122</v>
      </c>
      <c r="D237" s="34"/>
      <c r="G237" s="35"/>
      <c r="H237" s="35"/>
      <c r="I237" s="35"/>
      <c r="J237" s="35"/>
    </row>
    <row r="238" spans="1:13" ht="15.6" x14ac:dyDescent="0.25">
      <c r="A238" s="13"/>
      <c r="B238" s="166" t="s">
        <v>254</v>
      </c>
      <c r="C238" s="167"/>
      <c r="D238" s="167"/>
      <c r="E238" s="167"/>
      <c r="F238" s="167"/>
      <c r="G238" s="167"/>
      <c r="H238" s="167"/>
      <c r="I238" s="167"/>
      <c r="J238" s="167"/>
      <c r="K238" s="26" t="s">
        <v>155</v>
      </c>
    </row>
    <row r="239" spans="1:13" ht="30" x14ac:dyDescent="0.25">
      <c r="A239" s="13"/>
      <c r="B239" s="27" t="s">
        <v>110</v>
      </c>
      <c r="C239" s="27" t="s">
        <v>125</v>
      </c>
      <c r="D239" s="28" t="s">
        <v>140</v>
      </c>
      <c r="E239" s="27" t="s">
        <v>113</v>
      </c>
      <c r="F239" s="27" t="s">
        <v>141</v>
      </c>
      <c r="G239" s="155" t="s">
        <v>0</v>
      </c>
      <c r="H239" s="156"/>
      <c r="I239" s="157"/>
      <c r="J239" s="28" t="s">
        <v>1</v>
      </c>
      <c r="K239" s="27" t="s">
        <v>2</v>
      </c>
    </row>
    <row r="240" spans="1:13" ht="18" customHeight="1" x14ac:dyDescent="0.25">
      <c r="A240" s="13"/>
      <c r="B240" s="29">
        <v>44803</v>
      </c>
      <c r="C240" s="30">
        <v>20</v>
      </c>
      <c r="D240" s="31" t="s">
        <v>160</v>
      </c>
      <c r="E240" s="30">
        <v>1100</v>
      </c>
      <c r="F240" s="31">
        <v>11077</v>
      </c>
      <c r="G240" s="137" t="s">
        <v>295</v>
      </c>
      <c r="H240" s="137"/>
      <c r="I240" s="137"/>
      <c r="J240" s="32"/>
      <c r="K240" s="33">
        <v>762.3</v>
      </c>
    </row>
    <row r="241" spans="1:11" ht="18" customHeight="1" x14ac:dyDescent="0.25">
      <c r="A241" s="13"/>
      <c r="B241" s="29">
        <v>44803</v>
      </c>
      <c r="C241" s="30">
        <v>20</v>
      </c>
      <c r="D241" s="31" t="s">
        <v>160</v>
      </c>
      <c r="E241" s="30">
        <v>1056</v>
      </c>
      <c r="F241" s="31"/>
      <c r="G241" s="137" t="s">
        <v>295</v>
      </c>
      <c r="H241" s="137"/>
      <c r="I241" s="137"/>
      <c r="J241" s="32">
        <v>762.3</v>
      </c>
      <c r="K241" s="33"/>
    </row>
    <row r="244" spans="1:11" ht="15.6" x14ac:dyDescent="0.25">
      <c r="A244" s="13"/>
      <c r="B244" s="12" t="s">
        <v>300</v>
      </c>
    </row>
    <row r="245" spans="1:11" ht="15.6" x14ac:dyDescent="0.25">
      <c r="A245" s="13"/>
      <c r="B245" s="13" t="s">
        <v>173</v>
      </c>
      <c r="D245" s="34"/>
    </row>
    <row r="246" spans="1:11" ht="15.6" x14ac:dyDescent="0.25">
      <c r="B246" s="166" t="s">
        <v>254</v>
      </c>
      <c r="C246" s="167"/>
      <c r="D246" s="167"/>
      <c r="E246" s="167"/>
      <c r="F246" s="167"/>
      <c r="G246" s="167"/>
      <c r="H246" s="167"/>
      <c r="I246" s="167"/>
      <c r="J246" s="167"/>
      <c r="K246" s="26" t="s">
        <v>155</v>
      </c>
    </row>
    <row r="247" spans="1:11" ht="30" x14ac:dyDescent="0.25">
      <c r="B247" s="27" t="s">
        <v>110</v>
      </c>
      <c r="C247" s="27" t="s">
        <v>125</v>
      </c>
      <c r="D247" s="28" t="s">
        <v>140</v>
      </c>
      <c r="E247" s="27" t="s">
        <v>113</v>
      </c>
      <c r="F247" s="27" t="s">
        <v>141</v>
      </c>
      <c r="G247" s="155" t="s">
        <v>0</v>
      </c>
      <c r="H247" s="156"/>
      <c r="I247" s="157"/>
      <c r="J247" s="28" t="s">
        <v>1</v>
      </c>
      <c r="K247" s="27" t="s">
        <v>2</v>
      </c>
    </row>
    <row r="248" spans="1:11" ht="18" customHeight="1" x14ac:dyDescent="0.25">
      <c r="B248" s="29">
        <v>44743</v>
      </c>
      <c r="C248" s="30">
        <v>60</v>
      </c>
      <c r="D248" s="31" t="s">
        <v>172</v>
      </c>
      <c r="E248" s="30">
        <v>8400</v>
      </c>
      <c r="F248" s="31"/>
      <c r="G248" s="137" t="s">
        <v>171</v>
      </c>
      <c r="H248" s="137"/>
      <c r="I248" s="137"/>
      <c r="J248" s="32"/>
      <c r="K248" s="33">
        <v>330</v>
      </c>
    </row>
    <row r="249" spans="1:11" ht="18" customHeight="1" x14ac:dyDescent="0.25">
      <c r="B249" s="29">
        <v>44743</v>
      </c>
      <c r="C249" s="30">
        <v>60</v>
      </c>
      <c r="D249" s="31" t="s">
        <v>172</v>
      </c>
      <c r="E249" s="90">
        <v>3000</v>
      </c>
      <c r="F249" s="91">
        <v>30030</v>
      </c>
      <c r="G249" s="137" t="s">
        <v>171</v>
      </c>
      <c r="H249" s="137"/>
      <c r="I249" s="137"/>
      <c r="J249" s="75">
        <v>30</v>
      </c>
      <c r="K249" s="76"/>
    </row>
    <row r="250" spans="1:11" ht="18" customHeight="1" x14ac:dyDescent="0.25">
      <c r="B250" s="103">
        <v>44743</v>
      </c>
      <c r="C250" s="90">
        <v>60</v>
      </c>
      <c r="D250" s="91" t="s">
        <v>172</v>
      </c>
      <c r="E250" s="126">
        <v>1650</v>
      </c>
      <c r="F250" s="127"/>
      <c r="G250" s="191" t="s">
        <v>171</v>
      </c>
      <c r="H250" s="191"/>
      <c r="I250" s="191"/>
      <c r="J250" s="128"/>
      <c r="K250" s="128">
        <v>63</v>
      </c>
    </row>
    <row r="251" spans="1:11" ht="18" customHeight="1" x14ac:dyDescent="0.25">
      <c r="B251" s="81">
        <v>44743</v>
      </c>
      <c r="C251" s="82">
        <v>60</v>
      </c>
      <c r="D251" s="82" t="s">
        <v>172</v>
      </c>
      <c r="E251" s="37">
        <v>1100</v>
      </c>
      <c r="F251" s="116">
        <v>11200</v>
      </c>
      <c r="G251" s="137" t="s">
        <v>301</v>
      </c>
      <c r="H251" s="137"/>
      <c r="I251" s="137"/>
      <c r="J251" s="77">
        <v>363</v>
      </c>
      <c r="K251" s="125"/>
    </row>
    <row r="252" spans="1:11" ht="15.6" x14ac:dyDescent="0.3">
      <c r="B252" s="129" t="s">
        <v>174</v>
      </c>
    </row>
    <row r="253" spans="1:11" ht="15.6" x14ac:dyDescent="0.25">
      <c r="B253" s="166" t="s">
        <v>254</v>
      </c>
      <c r="C253" s="167"/>
      <c r="D253" s="167"/>
      <c r="E253" s="167"/>
      <c r="F253" s="167"/>
      <c r="G253" s="167"/>
      <c r="H253" s="167"/>
      <c r="I253" s="167"/>
      <c r="J253" s="167"/>
      <c r="K253" s="26" t="s">
        <v>155</v>
      </c>
    </row>
    <row r="254" spans="1:11" ht="30" x14ac:dyDescent="0.25">
      <c r="B254" s="58" t="s">
        <v>110</v>
      </c>
      <c r="C254" s="58" t="s">
        <v>125</v>
      </c>
      <c r="D254" s="21" t="s">
        <v>140</v>
      </c>
      <c r="E254" s="58" t="s">
        <v>113</v>
      </c>
      <c r="F254" s="58" t="s">
        <v>141</v>
      </c>
      <c r="G254" s="155" t="s">
        <v>0</v>
      </c>
      <c r="H254" s="156"/>
      <c r="I254" s="157"/>
      <c r="J254" s="21" t="s">
        <v>1</v>
      </c>
      <c r="K254" s="58" t="s">
        <v>2</v>
      </c>
    </row>
    <row r="255" spans="1:11" ht="18" customHeight="1" x14ac:dyDescent="0.25">
      <c r="B255" s="81">
        <v>44743</v>
      </c>
      <c r="C255" s="82">
        <v>90</v>
      </c>
      <c r="D255" s="82" t="s">
        <v>172</v>
      </c>
      <c r="E255" s="82">
        <v>7000</v>
      </c>
      <c r="F255" s="82"/>
      <c r="G255" s="137" t="s">
        <v>171</v>
      </c>
      <c r="H255" s="137"/>
      <c r="I255" s="137"/>
      <c r="J255" s="77">
        <v>130</v>
      </c>
      <c r="K255" s="77"/>
    </row>
    <row r="256" spans="1:11" ht="18" customHeight="1" x14ac:dyDescent="0.25">
      <c r="B256" s="81">
        <v>44743</v>
      </c>
      <c r="C256" s="82">
        <v>90</v>
      </c>
      <c r="D256" s="82" t="s">
        <v>172</v>
      </c>
      <c r="E256" s="82">
        <v>3000</v>
      </c>
      <c r="F256" s="82">
        <v>30020</v>
      </c>
      <c r="G256" s="137" t="s">
        <v>171</v>
      </c>
      <c r="H256" s="137"/>
      <c r="I256" s="137"/>
      <c r="J256" s="77"/>
      <c r="K256" s="77">
        <v>60</v>
      </c>
    </row>
    <row r="257" spans="2:11" ht="18" customHeight="1" x14ac:dyDescent="0.25">
      <c r="B257" s="81">
        <v>44743</v>
      </c>
      <c r="C257" s="82">
        <v>90</v>
      </c>
      <c r="D257" s="82" t="s">
        <v>172</v>
      </c>
      <c r="E257" s="37">
        <v>3000</v>
      </c>
      <c r="F257" s="116">
        <v>30010</v>
      </c>
      <c r="G257" s="137" t="s">
        <v>171</v>
      </c>
      <c r="H257" s="137"/>
      <c r="I257" s="137"/>
      <c r="J257" s="125"/>
      <c r="K257" s="125">
        <v>70</v>
      </c>
    </row>
  </sheetData>
  <mergeCells count="99">
    <mergeCell ref="D35:E35"/>
    <mergeCell ref="H37:I37"/>
    <mergeCell ref="D8:E8"/>
    <mergeCell ref="H10:I10"/>
    <mergeCell ref="H11:I11"/>
    <mergeCell ref="H12:I12"/>
    <mergeCell ref="B22:J22"/>
    <mergeCell ref="G23:I23"/>
    <mergeCell ref="G51:I51"/>
    <mergeCell ref="G24:I24"/>
    <mergeCell ref="G25:I25"/>
    <mergeCell ref="G26:I26"/>
    <mergeCell ref="G27:I27"/>
    <mergeCell ref="H38:I38"/>
    <mergeCell ref="H39:I39"/>
    <mergeCell ref="B48:J48"/>
    <mergeCell ref="G49:I49"/>
    <mergeCell ref="G50:I50"/>
    <mergeCell ref="D84:E84"/>
    <mergeCell ref="G52:I52"/>
    <mergeCell ref="H60:I60"/>
    <mergeCell ref="E65:F65"/>
    <mergeCell ref="E66:F66"/>
    <mergeCell ref="E67:F67"/>
    <mergeCell ref="B71:J71"/>
    <mergeCell ref="G102:I102"/>
    <mergeCell ref="G72:I72"/>
    <mergeCell ref="G73:I73"/>
    <mergeCell ref="G74:I74"/>
    <mergeCell ref="G75:I75"/>
    <mergeCell ref="G76:I76"/>
    <mergeCell ref="F86:G86"/>
    <mergeCell ref="B98:J98"/>
    <mergeCell ref="G99:I99"/>
    <mergeCell ref="G100:I100"/>
    <mergeCell ref="G101:I101"/>
    <mergeCell ref="G125:I125"/>
    <mergeCell ref="G103:I103"/>
    <mergeCell ref="G104:I104"/>
    <mergeCell ref="H110:I110"/>
    <mergeCell ref="E114:H114"/>
    <mergeCell ref="E115:H115"/>
    <mergeCell ref="E116:H116"/>
    <mergeCell ref="E117:H117"/>
    <mergeCell ref="B121:J121"/>
    <mergeCell ref="G122:I122"/>
    <mergeCell ref="G123:I123"/>
    <mergeCell ref="G124:I124"/>
    <mergeCell ref="E163:H163"/>
    <mergeCell ref="D133:E133"/>
    <mergeCell ref="F135:G135"/>
    <mergeCell ref="B146:J146"/>
    <mergeCell ref="G147:I147"/>
    <mergeCell ref="G148:I148"/>
    <mergeCell ref="G149:I149"/>
    <mergeCell ref="G150:I150"/>
    <mergeCell ref="G151:I151"/>
    <mergeCell ref="H157:I157"/>
    <mergeCell ref="E161:H161"/>
    <mergeCell ref="E162:H162"/>
    <mergeCell ref="G192:I192"/>
    <mergeCell ref="B167:J167"/>
    <mergeCell ref="G168:I168"/>
    <mergeCell ref="G169:I169"/>
    <mergeCell ref="G170:I170"/>
    <mergeCell ref="H178:I178"/>
    <mergeCell ref="E183:F183"/>
    <mergeCell ref="E184:F184"/>
    <mergeCell ref="E185:F185"/>
    <mergeCell ref="B189:J189"/>
    <mergeCell ref="G190:I190"/>
    <mergeCell ref="G191:I191"/>
    <mergeCell ref="E233:F233"/>
    <mergeCell ref="E234:F234"/>
    <mergeCell ref="G193:I193"/>
    <mergeCell ref="G194:I194"/>
    <mergeCell ref="D202:E202"/>
    <mergeCell ref="B215:J215"/>
    <mergeCell ref="G216:I216"/>
    <mergeCell ref="G217:I217"/>
    <mergeCell ref="G247:I247"/>
    <mergeCell ref="G218:I218"/>
    <mergeCell ref="G219:I219"/>
    <mergeCell ref="G220:I220"/>
    <mergeCell ref="H228:I228"/>
    <mergeCell ref="B238:J238"/>
    <mergeCell ref="G239:I239"/>
    <mergeCell ref="G240:I240"/>
    <mergeCell ref="G241:I241"/>
    <mergeCell ref="B246:J246"/>
    <mergeCell ref="G255:I255"/>
    <mergeCell ref="G256:I256"/>
    <mergeCell ref="G257:I257"/>
    <mergeCell ref="G248:I248"/>
    <mergeCell ref="G249:I249"/>
    <mergeCell ref="G250:I250"/>
    <mergeCell ref="G251:I251"/>
    <mergeCell ref="B253:J253"/>
    <mergeCell ref="G254:I254"/>
  </mergeCells>
  <pageMargins left="0.7" right="0.7" top="0.75" bottom="0.75" header="0.3" footer="0.3"/>
  <ignoredErrors>
    <ignoredError sqref="H204 H86 F38 F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A068-ADF2-42AA-886F-F606528F4F84}">
  <dimension ref="A1:K78"/>
  <sheetViews>
    <sheetView showGridLines="0" tabSelected="1" topLeftCell="A40" workbookViewId="0">
      <selection activeCell="A61" sqref="A61:XFD61"/>
    </sheetView>
  </sheetViews>
  <sheetFormatPr defaultRowHeight="15" x14ac:dyDescent="0.25"/>
  <cols>
    <col min="1" max="1" width="2.88671875" style="1" customWidth="1"/>
    <col min="2" max="2" width="13.5546875" style="1" customWidth="1"/>
    <col min="3" max="4" width="12.6640625" style="1" customWidth="1"/>
    <col min="5" max="5" width="17.44140625" style="1" customWidth="1"/>
    <col min="6" max="6" width="13" style="1" customWidth="1"/>
    <col min="7" max="7" width="9.109375" style="1" customWidth="1"/>
    <col min="8" max="8" width="11" style="1" customWidth="1"/>
    <col min="9" max="9" width="16.77734375" style="1" customWidth="1"/>
    <col min="10" max="10" width="12.5546875" style="1" customWidth="1"/>
    <col min="11" max="11" width="13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2:11" ht="15.6" x14ac:dyDescent="0.25">
      <c r="B1" s="12" t="s">
        <v>175</v>
      </c>
      <c r="D1" s="12" t="s">
        <v>302</v>
      </c>
    </row>
    <row r="2" spans="2:11" ht="15.6" x14ac:dyDescent="0.3">
      <c r="B2" s="2"/>
    </row>
    <row r="3" spans="2:11" ht="15.6" x14ac:dyDescent="0.25">
      <c r="B3" s="12" t="s">
        <v>303</v>
      </c>
    </row>
    <row r="4" spans="2:11" ht="15.6" x14ac:dyDescent="0.25">
      <c r="B4" s="89" t="s">
        <v>304</v>
      </c>
    </row>
    <row r="5" spans="2:11" ht="15.6" x14ac:dyDescent="0.25">
      <c r="B5" s="166" t="s">
        <v>254</v>
      </c>
      <c r="C5" s="167"/>
      <c r="D5" s="167"/>
      <c r="E5" s="167"/>
      <c r="F5" s="167"/>
      <c r="G5" s="167"/>
      <c r="H5" s="167"/>
      <c r="I5" s="167"/>
      <c r="J5" s="167"/>
      <c r="K5" s="26" t="s">
        <v>155</v>
      </c>
    </row>
    <row r="6" spans="2:11" ht="30" x14ac:dyDescent="0.25">
      <c r="B6" s="27" t="s">
        <v>110</v>
      </c>
      <c r="C6" s="27" t="s">
        <v>125</v>
      </c>
      <c r="D6" s="28" t="s">
        <v>140</v>
      </c>
      <c r="E6" s="27" t="s">
        <v>113</v>
      </c>
      <c r="F6" s="27" t="s">
        <v>141</v>
      </c>
      <c r="G6" s="155" t="s">
        <v>0</v>
      </c>
      <c r="H6" s="156"/>
      <c r="I6" s="157"/>
      <c r="J6" s="21" t="s">
        <v>1</v>
      </c>
      <c r="K6" s="58" t="s">
        <v>2</v>
      </c>
    </row>
    <row r="7" spans="2:11" ht="18" customHeight="1" x14ac:dyDescent="0.25">
      <c r="B7" s="29">
        <v>44640</v>
      </c>
      <c r="C7" s="30">
        <v>60</v>
      </c>
      <c r="D7" s="31" t="s">
        <v>123</v>
      </c>
      <c r="E7" s="30">
        <v>8400</v>
      </c>
      <c r="F7" s="31"/>
      <c r="G7" s="173" t="s">
        <v>305</v>
      </c>
      <c r="H7" s="173"/>
      <c r="I7" s="173"/>
      <c r="J7" s="83"/>
      <c r="K7" s="83">
        <v>23970</v>
      </c>
    </row>
    <row r="8" spans="2:11" ht="18" customHeight="1" x14ac:dyDescent="0.25">
      <c r="B8" s="29">
        <v>44640</v>
      </c>
      <c r="C8" s="30">
        <v>60</v>
      </c>
      <c r="D8" s="31" t="s">
        <v>123</v>
      </c>
      <c r="E8" s="30">
        <v>3000</v>
      </c>
      <c r="F8" s="31">
        <v>30010</v>
      </c>
      <c r="G8" s="170" t="str">
        <f>G7</f>
        <v>Hotel Noorderduin</v>
      </c>
      <c r="H8" s="171"/>
      <c r="I8" s="172"/>
      <c r="J8" s="83">
        <v>3000</v>
      </c>
      <c r="K8" s="83"/>
    </row>
    <row r="9" spans="2:11" ht="18" customHeight="1" x14ac:dyDescent="0.25">
      <c r="B9" s="29">
        <v>44640</v>
      </c>
      <c r="C9" s="30">
        <v>60</v>
      </c>
      <c r="D9" s="31" t="s">
        <v>123</v>
      </c>
      <c r="E9" s="30">
        <v>1650</v>
      </c>
      <c r="F9" s="31"/>
      <c r="G9" s="170" t="str">
        <f>G8</f>
        <v>Hotel Noorderduin</v>
      </c>
      <c r="H9" s="171"/>
      <c r="I9" s="172"/>
      <c r="J9" s="83"/>
      <c r="K9" s="83">
        <v>4403.7</v>
      </c>
    </row>
    <row r="10" spans="2:11" ht="18" customHeight="1" x14ac:dyDescent="0.25">
      <c r="B10" s="29">
        <v>44640</v>
      </c>
      <c r="C10" s="30">
        <v>60</v>
      </c>
      <c r="D10" s="31" t="s">
        <v>123</v>
      </c>
      <c r="E10" s="30">
        <v>1100</v>
      </c>
      <c r="F10" s="31">
        <v>11030</v>
      </c>
      <c r="G10" s="170" t="s">
        <v>306</v>
      </c>
      <c r="H10" s="171"/>
      <c r="I10" s="172"/>
      <c r="J10" s="83">
        <v>25373.7</v>
      </c>
      <c r="K10" s="83"/>
    </row>
    <row r="11" spans="2:11" ht="15.6" x14ac:dyDescent="0.25">
      <c r="B11" s="130" t="s">
        <v>174</v>
      </c>
    </row>
    <row r="12" spans="2:11" ht="15.6" x14ac:dyDescent="0.25">
      <c r="B12" s="166" t="s">
        <v>254</v>
      </c>
      <c r="C12" s="167"/>
      <c r="D12" s="167"/>
      <c r="E12" s="167"/>
      <c r="F12" s="167"/>
      <c r="G12" s="167"/>
      <c r="H12" s="167"/>
      <c r="I12" s="167"/>
      <c r="J12" s="167"/>
      <c r="K12" s="26" t="s">
        <v>155</v>
      </c>
    </row>
    <row r="13" spans="2:11" ht="30" x14ac:dyDescent="0.25">
      <c r="B13" s="27" t="s">
        <v>110</v>
      </c>
      <c r="C13" s="27" t="s">
        <v>125</v>
      </c>
      <c r="D13" s="28" t="s">
        <v>140</v>
      </c>
      <c r="E13" s="27" t="s">
        <v>113</v>
      </c>
      <c r="F13" s="27" t="s">
        <v>141</v>
      </c>
      <c r="G13" s="155" t="s">
        <v>0</v>
      </c>
      <c r="H13" s="156"/>
      <c r="I13" s="157"/>
      <c r="J13" s="21" t="s">
        <v>1</v>
      </c>
      <c r="K13" s="58" t="s">
        <v>2</v>
      </c>
    </row>
    <row r="14" spans="2:11" ht="18" customHeight="1" x14ac:dyDescent="0.25">
      <c r="B14" s="29">
        <v>44640</v>
      </c>
      <c r="C14" s="30">
        <v>90</v>
      </c>
      <c r="D14" s="31" t="s">
        <v>123</v>
      </c>
      <c r="E14" s="30">
        <v>3000</v>
      </c>
      <c r="F14" s="31">
        <v>30001</v>
      </c>
      <c r="G14" s="173" t="s">
        <v>305</v>
      </c>
      <c r="H14" s="173"/>
      <c r="I14" s="173"/>
      <c r="J14" s="83"/>
      <c r="K14" s="83">
        <v>5600</v>
      </c>
    </row>
    <row r="15" spans="2:11" ht="18" customHeight="1" x14ac:dyDescent="0.25">
      <c r="B15" s="29">
        <v>44640</v>
      </c>
      <c r="C15" s="30">
        <v>90</v>
      </c>
      <c r="D15" s="31" t="s">
        <v>123</v>
      </c>
      <c r="E15" s="30">
        <v>3000</v>
      </c>
      <c r="F15" s="31">
        <v>30002</v>
      </c>
      <c r="G15" s="170" t="str">
        <f>G14</f>
        <v>Hotel Noorderduin</v>
      </c>
      <c r="H15" s="171"/>
      <c r="I15" s="172"/>
      <c r="J15" s="83"/>
      <c r="K15" s="83">
        <v>6300</v>
      </c>
    </row>
    <row r="16" spans="2:11" ht="18" customHeight="1" x14ac:dyDescent="0.25">
      <c r="B16" s="29">
        <v>44640</v>
      </c>
      <c r="C16" s="30">
        <v>90</v>
      </c>
      <c r="D16" s="31" t="s">
        <v>123</v>
      </c>
      <c r="E16" s="30">
        <v>3000</v>
      </c>
      <c r="F16" s="31">
        <v>30005</v>
      </c>
      <c r="G16" s="170" t="str">
        <f>G15</f>
        <v>Hotel Noorderduin</v>
      </c>
      <c r="H16" s="171"/>
      <c r="I16" s="172"/>
      <c r="J16" s="83"/>
      <c r="K16" s="83">
        <v>3150</v>
      </c>
    </row>
    <row r="17" spans="2:11" ht="18" customHeight="1" x14ac:dyDescent="0.25">
      <c r="B17" s="29">
        <v>44640</v>
      </c>
      <c r="C17" s="30">
        <v>90</v>
      </c>
      <c r="D17" s="31" t="s">
        <v>123</v>
      </c>
      <c r="E17" s="30">
        <v>7000</v>
      </c>
      <c r="F17" s="31"/>
      <c r="G17" s="170" t="str">
        <f>G16</f>
        <v>Hotel Noorderduin</v>
      </c>
      <c r="H17" s="171"/>
      <c r="I17" s="172"/>
      <c r="J17" s="83">
        <v>15050</v>
      </c>
      <c r="K17" s="83"/>
    </row>
    <row r="18" spans="2:11" ht="15.6" x14ac:dyDescent="0.25">
      <c r="B18" s="12"/>
    </row>
    <row r="19" spans="2:11" ht="15.6" x14ac:dyDescent="0.25">
      <c r="B19" s="12"/>
    </row>
    <row r="20" spans="2:11" ht="15.6" x14ac:dyDescent="0.25">
      <c r="B20" s="12" t="s">
        <v>307</v>
      </c>
    </row>
    <row r="21" spans="2:11" x14ac:dyDescent="0.25">
      <c r="B21" s="13" t="s">
        <v>308</v>
      </c>
    </row>
    <row r="22" spans="2:11" ht="15.6" x14ac:dyDescent="0.25">
      <c r="B22" s="166" t="s">
        <v>254</v>
      </c>
      <c r="C22" s="167"/>
      <c r="D22" s="167"/>
      <c r="E22" s="167"/>
      <c r="F22" s="167"/>
      <c r="G22" s="167"/>
      <c r="H22" s="167"/>
      <c r="I22" s="167"/>
      <c r="J22" s="167"/>
      <c r="K22" s="26" t="s">
        <v>155</v>
      </c>
    </row>
    <row r="23" spans="2:11" ht="30" x14ac:dyDescent="0.25">
      <c r="B23" s="27" t="s">
        <v>110</v>
      </c>
      <c r="C23" s="27" t="s">
        <v>125</v>
      </c>
      <c r="D23" s="28" t="s">
        <v>140</v>
      </c>
      <c r="E23" s="27" t="s">
        <v>113</v>
      </c>
      <c r="F23" s="27" t="s">
        <v>141</v>
      </c>
      <c r="G23" s="155" t="s">
        <v>0</v>
      </c>
      <c r="H23" s="156"/>
      <c r="I23" s="157"/>
      <c r="J23" s="21" t="s">
        <v>1</v>
      </c>
      <c r="K23" s="58" t="s">
        <v>2</v>
      </c>
    </row>
    <row r="24" spans="2:11" ht="18" customHeight="1" x14ac:dyDescent="0.25">
      <c r="B24" s="29">
        <v>44760</v>
      </c>
      <c r="C24" s="30">
        <v>50</v>
      </c>
      <c r="D24" s="31" t="s">
        <v>162</v>
      </c>
      <c r="E24" s="30">
        <v>3000</v>
      </c>
      <c r="F24" s="31">
        <v>30010</v>
      </c>
      <c r="G24" s="173" t="s">
        <v>309</v>
      </c>
      <c r="H24" s="173"/>
      <c r="I24" s="173"/>
      <c r="J24" s="83"/>
      <c r="K24" s="83">
        <v>60</v>
      </c>
    </row>
    <row r="25" spans="2:11" ht="18" customHeight="1" x14ac:dyDescent="0.25">
      <c r="B25" s="29">
        <v>44760</v>
      </c>
      <c r="C25" s="30">
        <v>50</v>
      </c>
      <c r="D25" s="31" t="s">
        <v>162</v>
      </c>
      <c r="E25" s="30">
        <v>1600</v>
      </c>
      <c r="F25" s="31"/>
      <c r="G25" s="170" t="s">
        <v>310</v>
      </c>
      <c r="H25" s="171"/>
      <c r="I25" s="172"/>
      <c r="J25" s="83"/>
      <c r="K25" s="83">
        <v>12.6</v>
      </c>
    </row>
    <row r="26" spans="2:11" ht="18" customHeight="1" x14ac:dyDescent="0.25">
      <c r="B26" s="29">
        <v>44760</v>
      </c>
      <c r="C26" s="30">
        <v>50</v>
      </c>
      <c r="D26" s="31" t="s">
        <v>162</v>
      </c>
      <c r="E26" s="30">
        <v>1400</v>
      </c>
      <c r="F26" s="31">
        <v>14100</v>
      </c>
      <c r="G26" s="170" t="s">
        <v>170</v>
      </c>
      <c r="H26" s="171"/>
      <c r="I26" s="172"/>
      <c r="J26" s="83">
        <v>72.599999999999994</v>
      </c>
      <c r="K26" s="83"/>
    </row>
    <row r="27" spans="2:11" ht="15.6" x14ac:dyDescent="0.25">
      <c r="B27" s="12"/>
    </row>
    <row r="28" spans="2:11" ht="15.6" x14ac:dyDescent="0.25">
      <c r="B28" s="12"/>
    </row>
    <row r="29" spans="2:11" ht="15.6" x14ac:dyDescent="0.25">
      <c r="B29" s="12" t="s">
        <v>311</v>
      </c>
    </row>
    <row r="30" spans="2:11" ht="15.6" x14ac:dyDescent="0.25">
      <c r="B30" s="13" t="s">
        <v>312</v>
      </c>
    </row>
    <row r="31" spans="2:11" ht="15.6" x14ac:dyDescent="0.25">
      <c r="B31" s="166" t="s">
        <v>254</v>
      </c>
      <c r="C31" s="167"/>
      <c r="D31" s="167"/>
      <c r="E31" s="167"/>
      <c r="F31" s="167"/>
      <c r="G31" s="167"/>
      <c r="H31" s="167"/>
      <c r="I31" s="167"/>
      <c r="J31" s="167"/>
      <c r="K31" s="26" t="s">
        <v>155</v>
      </c>
    </row>
    <row r="32" spans="2:11" ht="30" x14ac:dyDescent="0.25">
      <c r="B32" s="27" t="s">
        <v>110</v>
      </c>
      <c r="C32" s="27" t="s">
        <v>125</v>
      </c>
      <c r="D32" s="28" t="s">
        <v>140</v>
      </c>
      <c r="E32" s="27" t="s">
        <v>113</v>
      </c>
      <c r="F32" s="27" t="s">
        <v>141</v>
      </c>
      <c r="G32" s="155" t="s">
        <v>0</v>
      </c>
      <c r="H32" s="156"/>
      <c r="I32" s="157"/>
      <c r="J32" s="21" t="s">
        <v>1</v>
      </c>
      <c r="K32" s="58" t="s">
        <v>2</v>
      </c>
    </row>
    <row r="33" spans="1:11" ht="18" customHeight="1" x14ac:dyDescent="0.25">
      <c r="B33" s="29">
        <v>44699</v>
      </c>
      <c r="C33" s="30">
        <v>60</v>
      </c>
      <c r="D33" s="31" t="s">
        <v>313</v>
      </c>
      <c r="E33" s="30">
        <v>8500</v>
      </c>
      <c r="F33" s="31"/>
      <c r="G33" s="173" t="s">
        <v>314</v>
      </c>
      <c r="H33" s="173"/>
      <c r="I33" s="173"/>
      <c r="J33" s="83">
        <v>200</v>
      </c>
      <c r="K33" s="83"/>
    </row>
    <row r="34" spans="1:11" ht="18" customHeight="1" x14ac:dyDescent="0.25">
      <c r="B34" s="29">
        <v>44699</v>
      </c>
      <c r="C34" s="30">
        <v>60</v>
      </c>
      <c r="D34" s="31" t="s">
        <v>313</v>
      </c>
      <c r="E34" s="30">
        <v>8200</v>
      </c>
      <c r="F34" s="31"/>
      <c r="G34" s="170" t="str">
        <f>G33</f>
        <v>De Boekenwinkel</v>
      </c>
      <c r="H34" s="171"/>
      <c r="I34" s="172"/>
      <c r="J34" s="83"/>
      <c r="K34" s="83">
        <v>20</v>
      </c>
    </row>
    <row r="35" spans="1:11" ht="18" customHeight="1" x14ac:dyDescent="0.25">
      <c r="B35" s="29">
        <v>44699</v>
      </c>
      <c r="C35" s="30">
        <v>60</v>
      </c>
      <c r="D35" s="31" t="s">
        <v>313</v>
      </c>
      <c r="E35" s="30">
        <v>1660</v>
      </c>
      <c r="F35" s="31"/>
      <c r="G35" s="170" t="str">
        <f>G34</f>
        <v>De Boekenwinkel</v>
      </c>
      <c r="H35" s="171"/>
      <c r="I35" s="172"/>
      <c r="J35" s="83">
        <v>16.2</v>
      </c>
      <c r="K35" s="83"/>
    </row>
    <row r="36" spans="1:11" ht="18" customHeight="1" x14ac:dyDescent="0.25">
      <c r="B36" s="29">
        <v>44699</v>
      </c>
      <c r="C36" s="30">
        <v>60</v>
      </c>
      <c r="D36" s="31" t="s">
        <v>313</v>
      </c>
      <c r="E36" s="30">
        <v>1100</v>
      </c>
      <c r="F36" s="31">
        <v>11090</v>
      </c>
      <c r="G36" s="170" t="s">
        <v>315</v>
      </c>
      <c r="H36" s="171"/>
      <c r="I36" s="172"/>
      <c r="J36" s="83"/>
      <c r="K36" s="83">
        <v>196.2</v>
      </c>
    </row>
    <row r="37" spans="1:11" ht="15.6" x14ac:dyDescent="0.25">
      <c r="B37" s="130" t="s">
        <v>174</v>
      </c>
    </row>
    <row r="38" spans="1:11" ht="15.6" x14ac:dyDescent="0.25">
      <c r="B38" s="166" t="s">
        <v>254</v>
      </c>
      <c r="C38" s="167"/>
      <c r="D38" s="167"/>
      <c r="E38" s="167"/>
      <c r="F38" s="167"/>
      <c r="G38" s="167"/>
      <c r="H38" s="167"/>
      <c r="I38" s="167"/>
      <c r="J38" s="167"/>
      <c r="K38" s="26" t="s">
        <v>155</v>
      </c>
    </row>
    <row r="39" spans="1:11" ht="30" x14ac:dyDescent="0.25">
      <c r="B39" s="27" t="s">
        <v>110</v>
      </c>
      <c r="C39" s="27" t="s">
        <v>125</v>
      </c>
      <c r="D39" s="28" t="s">
        <v>140</v>
      </c>
      <c r="E39" s="27" t="s">
        <v>113</v>
      </c>
      <c r="F39" s="27" t="s">
        <v>141</v>
      </c>
      <c r="G39" s="155" t="s">
        <v>0</v>
      </c>
      <c r="H39" s="156"/>
      <c r="I39" s="157"/>
      <c r="J39" s="21" t="s">
        <v>1</v>
      </c>
      <c r="K39" s="58" t="s">
        <v>2</v>
      </c>
    </row>
    <row r="40" spans="1:11" ht="18" customHeight="1" x14ac:dyDescent="0.25">
      <c r="B40" s="29">
        <v>44699</v>
      </c>
      <c r="C40" s="30">
        <v>90</v>
      </c>
      <c r="D40" s="31" t="s">
        <v>313</v>
      </c>
      <c r="E40" s="30">
        <v>3000</v>
      </c>
      <c r="F40" s="31">
        <v>30001</v>
      </c>
      <c r="G40" s="173" t="s">
        <v>314</v>
      </c>
      <c r="H40" s="173"/>
      <c r="I40" s="173"/>
      <c r="J40" s="83">
        <v>100</v>
      </c>
      <c r="K40" s="83"/>
    </row>
    <row r="41" spans="1:11" ht="18" customHeight="1" x14ac:dyDescent="0.25">
      <c r="B41" s="29">
        <v>44699</v>
      </c>
      <c r="C41" s="30">
        <v>90</v>
      </c>
      <c r="D41" s="31" t="s">
        <v>313</v>
      </c>
      <c r="E41" s="30">
        <v>7000</v>
      </c>
      <c r="F41" s="31"/>
      <c r="G41" s="170" t="str">
        <f>G40</f>
        <v>De Boekenwinkel</v>
      </c>
      <c r="H41" s="171"/>
      <c r="I41" s="172"/>
      <c r="J41" s="83"/>
      <c r="K41" s="83">
        <v>100</v>
      </c>
    </row>
    <row r="42" spans="1:11" ht="15.6" x14ac:dyDescent="0.25">
      <c r="B42" s="12"/>
    </row>
    <row r="43" spans="1:11" ht="15.6" x14ac:dyDescent="0.25">
      <c r="B43" s="12"/>
    </row>
    <row r="44" spans="1:11" ht="15.6" x14ac:dyDescent="0.25">
      <c r="B44" s="12" t="s">
        <v>316</v>
      </c>
    </row>
    <row r="45" spans="1:11" x14ac:dyDescent="0.25">
      <c r="A45" s="1" t="s">
        <v>3</v>
      </c>
      <c r="B45" s="13" t="s">
        <v>317</v>
      </c>
    </row>
    <row r="46" spans="1:11" ht="10.9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15.6" x14ac:dyDescent="0.25">
      <c r="A47" s="15"/>
      <c r="B47" s="16" t="s">
        <v>156</v>
      </c>
      <c r="C47" s="15"/>
      <c r="D47" s="15"/>
      <c r="E47" s="15"/>
      <c r="F47" s="15"/>
      <c r="G47" s="15"/>
      <c r="H47" s="15"/>
      <c r="I47" s="15"/>
      <c r="J47" s="15"/>
      <c r="K47" s="15"/>
    </row>
    <row r="48" spans="1:11" ht="10.9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18" customHeight="1" x14ac:dyDescent="0.25">
      <c r="A49" s="15"/>
      <c r="B49" s="63" t="s">
        <v>124</v>
      </c>
      <c r="C49" s="64">
        <v>14125</v>
      </c>
      <c r="D49" s="174" t="s">
        <v>318</v>
      </c>
      <c r="E49" s="174"/>
      <c r="F49" s="15"/>
      <c r="G49" s="15"/>
      <c r="H49" s="15"/>
      <c r="I49" s="15"/>
      <c r="J49" s="15"/>
      <c r="K49" s="15"/>
    </row>
    <row r="50" spans="1:11" ht="10.9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18" customHeight="1" x14ac:dyDescent="0.25">
      <c r="A51" s="15"/>
      <c r="B51" s="63" t="s">
        <v>125</v>
      </c>
      <c r="C51" s="65">
        <v>50</v>
      </c>
      <c r="D51" s="14"/>
      <c r="E51" s="63" t="s">
        <v>126</v>
      </c>
      <c r="F51" s="65" t="s">
        <v>163</v>
      </c>
      <c r="G51" s="66"/>
      <c r="H51" s="168" t="s">
        <v>127</v>
      </c>
      <c r="I51" s="169"/>
      <c r="J51" s="65" t="s">
        <v>319</v>
      </c>
      <c r="K51" s="15"/>
    </row>
    <row r="52" spans="1:11" ht="18" customHeight="1" x14ac:dyDescent="0.25">
      <c r="A52" s="15"/>
      <c r="B52" s="63" t="s">
        <v>0</v>
      </c>
      <c r="C52" s="131">
        <v>44713</v>
      </c>
      <c r="D52" s="14"/>
      <c r="E52" s="63" t="s">
        <v>128</v>
      </c>
      <c r="F52" s="38" t="s">
        <v>129</v>
      </c>
      <c r="G52" s="14"/>
      <c r="H52" s="168" t="s">
        <v>130</v>
      </c>
      <c r="I52" s="169"/>
      <c r="J52" s="39">
        <v>44742</v>
      </c>
      <c r="K52" s="15"/>
    </row>
    <row r="53" spans="1:11" ht="18" customHeight="1" x14ac:dyDescent="0.25">
      <c r="A53" s="15"/>
      <c r="B53" s="63" t="s">
        <v>131</v>
      </c>
      <c r="C53" s="39">
        <v>44743</v>
      </c>
      <c r="D53" s="67"/>
      <c r="E53" s="63" t="s">
        <v>132</v>
      </c>
      <c r="F53" s="68">
        <v>2021</v>
      </c>
      <c r="G53" s="69"/>
      <c r="H53" s="168" t="s">
        <v>133</v>
      </c>
      <c r="I53" s="169"/>
      <c r="J53" s="52">
        <f>I58+J58</f>
        <v>2420</v>
      </c>
      <c r="K53" s="15" t="s">
        <v>114</v>
      </c>
    </row>
    <row r="54" spans="1:11" ht="10.9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5.6" x14ac:dyDescent="0.25">
      <c r="A55" s="15"/>
      <c r="B55" s="51" t="s">
        <v>134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1:11" ht="10.9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30" x14ac:dyDescent="0.25">
      <c r="A57" s="14"/>
      <c r="B57" s="22" t="s">
        <v>147</v>
      </c>
      <c r="C57" s="22" t="s">
        <v>148</v>
      </c>
      <c r="D57" s="46" t="s">
        <v>101</v>
      </c>
      <c r="E57" s="22" t="s">
        <v>157</v>
      </c>
      <c r="F57" s="22" t="s">
        <v>135</v>
      </c>
      <c r="G57" s="22" t="s">
        <v>136</v>
      </c>
      <c r="H57" s="46" t="s">
        <v>137</v>
      </c>
      <c r="I57" s="22" t="s">
        <v>133</v>
      </c>
      <c r="J57" s="22" t="s">
        <v>138</v>
      </c>
      <c r="K57" s="14"/>
    </row>
    <row r="58" spans="1:11" ht="18" customHeight="1" x14ac:dyDescent="0.25">
      <c r="A58" s="15"/>
      <c r="B58" s="43"/>
      <c r="C58" s="43">
        <v>4350</v>
      </c>
      <c r="D58" s="54"/>
      <c r="E58" s="44">
        <v>2000</v>
      </c>
      <c r="F58" s="43">
        <v>1</v>
      </c>
      <c r="G58" s="56">
        <v>0.21</v>
      </c>
      <c r="H58" s="57" t="s">
        <v>165</v>
      </c>
      <c r="I58" s="44">
        <f>E58</f>
        <v>2000</v>
      </c>
      <c r="J58" s="44">
        <f>G58*I58</f>
        <v>420</v>
      </c>
      <c r="K58" s="15"/>
    </row>
    <row r="59" spans="1:11" ht="10.9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1" spans="1:11" x14ac:dyDescent="0.25">
      <c r="A61" s="13" t="s">
        <v>6</v>
      </c>
      <c r="B61" s="13" t="s">
        <v>320</v>
      </c>
    </row>
    <row r="62" spans="1:11" ht="15.6" x14ac:dyDescent="0.25">
      <c r="A62" s="13"/>
      <c r="B62" s="166" t="s">
        <v>254</v>
      </c>
      <c r="C62" s="167"/>
      <c r="D62" s="167"/>
      <c r="E62" s="167"/>
      <c r="F62" s="167"/>
      <c r="G62" s="167"/>
      <c r="H62" s="167"/>
      <c r="I62" s="167"/>
      <c r="J62" s="167"/>
      <c r="K62" s="26" t="s">
        <v>155</v>
      </c>
    </row>
    <row r="63" spans="1:11" ht="30" x14ac:dyDescent="0.25">
      <c r="A63" s="13"/>
      <c r="B63" s="27" t="s">
        <v>110</v>
      </c>
      <c r="C63" s="27" t="s">
        <v>125</v>
      </c>
      <c r="D63" s="28" t="s">
        <v>140</v>
      </c>
      <c r="E63" s="27" t="s">
        <v>113</v>
      </c>
      <c r="F63" s="27" t="s">
        <v>141</v>
      </c>
      <c r="G63" s="155" t="s">
        <v>0</v>
      </c>
      <c r="H63" s="156"/>
      <c r="I63" s="157"/>
      <c r="J63" s="28" t="s">
        <v>1</v>
      </c>
      <c r="K63" s="27" t="s">
        <v>2</v>
      </c>
    </row>
    <row r="64" spans="1:11" ht="18" customHeight="1" x14ac:dyDescent="0.25">
      <c r="A64" s="13"/>
      <c r="B64" s="29">
        <v>44742</v>
      </c>
      <c r="C64" s="30">
        <v>50</v>
      </c>
      <c r="D64" s="31" t="s">
        <v>319</v>
      </c>
      <c r="E64" s="30">
        <v>4350</v>
      </c>
      <c r="F64" s="31"/>
      <c r="G64" s="198">
        <v>44713</v>
      </c>
      <c r="H64" s="137"/>
      <c r="I64" s="137"/>
      <c r="J64" s="110">
        <v>2000</v>
      </c>
      <c r="K64" s="111"/>
    </row>
    <row r="65" spans="1:11" ht="18" customHeight="1" x14ac:dyDescent="0.25">
      <c r="A65" s="13"/>
      <c r="B65" s="29">
        <v>44742</v>
      </c>
      <c r="C65" s="30">
        <v>50</v>
      </c>
      <c r="D65" s="31" t="s">
        <v>319</v>
      </c>
      <c r="E65" s="30">
        <v>1600</v>
      </c>
      <c r="F65" s="31"/>
      <c r="G65" s="160" t="s">
        <v>318</v>
      </c>
      <c r="H65" s="161"/>
      <c r="I65" s="162"/>
      <c r="J65" s="110">
        <v>420</v>
      </c>
      <c r="K65" s="111"/>
    </row>
    <row r="66" spans="1:11" ht="18" customHeight="1" x14ac:dyDescent="0.25">
      <c r="A66" s="13"/>
      <c r="B66" s="29">
        <v>44742</v>
      </c>
      <c r="C66" s="30">
        <v>50</v>
      </c>
      <c r="D66" s="31" t="s">
        <v>319</v>
      </c>
      <c r="E66" s="30">
        <v>1400</v>
      </c>
      <c r="F66" s="31">
        <v>14125</v>
      </c>
      <c r="G66" s="160">
        <v>2021</v>
      </c>
      <c r="H66" s="161"/>
      <c r="I66" s="162"/>
      <c r="J66" s="110"/>
      <c r="K66" s="111">
        <v>2420</v>
      </c>
    </row>
    <row r="68" spans="1:11" x14ac:dyDescent="0.25">
      <c r="B68" s="13"/>
    </row>
    <row r="69" spans="1:11" ht="15.6" x14ac:dyDescent="0.25">
      <c r="B69" s="12" t="s">
        <v>321</v>
      </c>
    </row>
    <row r="70" spans="1:11" x14ac:dyDescent="0.25">
      <c r="A70" s="13"/>
      <c r="B70" s="13" t="s">
        <v>322</v>
      </c>
      <c r="D70" s="34"/>
      <c r="G70" s="35"/>
      <c r="H70" s="35"/>
      <c r="I70" s="35"/>
      <c r="J70" s="35"/>
    </row>
    <row r="71" spans="1:11" ht="15" customHeight="1" x14ac:dyDescent="0.25">
      <c r="B71" s="158" t="s">
        <v>323</v>
      </c>
      <c r="C71" s="159"/>
      <c r="D71" s="159"/>
      <c r="E71" s="159"/>
      <c r="F71" s="78" t="s">
        <v>115</v>
      </c>
    </row>
    <row r="72" spans="1:11" ht="15.6" customHeight="1" x14ac:dyDescent="0.25">
      <c r="B72" s="80" t="s">
        <v>110</v>
      </c>
      <c r="C72" s="175" t="s">
        <v>0</v>
      </c>
      <c r="D72" s="177"/>
      <c r="E72" s="132" t="s">
        <v>1</v>
      </c>
      <c r="F72" s="132" t="s">
        <v>2</v>
      </c>
    </row>
    <row r="73" spans="1:11" ht="18" customHeight="1" x14ac:dyDescent="0.25">
      <c r="B73" s="81">
        <v>44562</v>
      </c>
      <c r="C73" s="137" t="s">
        <v>111</v>
      </c>
      <c r="D73" s="137"/>
      <c r="E73" s="109"/>
      <c r="F73" s="83">
        <v>10648</v>
      </c>
    </row>
    <row r="74" spans="1:11" ht="18" customHeight="1" x14ac:dyDescent="0.25">
      <c r="B74" s="81">
        <v>44574</v>
      </c>
      <c r="C74" s="150" t="s">
        <v>324</v>
      </c>
      <c r="D74" s="150"/>
      <c r="E74" s="25"/>
      <c r="F74" s="83">
        <v>42955</v>
      </c>
    </row>
    <row r="75" spans="1:11" ht="18" customHeight="1" x14ac:dyDescent="0.25">
      <c r="B75" s="81">
        <v>44576</v>
      </c>
      <c r="C75" s="150" t="s">
        <v>17</v>
      </c>
      <c r="D75" s="150"/>
      <c r="E75" s="24">
        <v>10285</v>
      </c>
      <c r="F75" s="25"/>
    </row>
    <row r="76" spans="1:11" ht="18" customHeight="1" x14ac:dyDescent="0.25">
      <c r="B76" s="98">
        <v>44589</v>
      </c>
      <c r="C76" s="150" t="s">
        <v>325</v>
      </c>
      <c r="D76" s="150"/>
      <c r="E76" s="24">
        <v>1573</v>
      </c>
      <c r="F76" s="24"/>
    </row>
    <row r="77" spans="1:11" ht="18" customHeight="1" x14ac:dyDescent="0.25">
      <c r="B77" s="98">
        <v>44592</v>
      </c>
      <c r="C77" s="95" t="s">
        <v>326</v>
      </c>
      <c r="D77" s="96"/>
      <c r="E77" s="24">
        <v>41745</v>
      </c>
      <c r="F77" s="24"/>
    </row>
    <row r="78" spans="1:11" ht="18" customHeight="1" x14ac:dyDescent="0.25">
      <c r="B78" s="98"/>
      <c r="C78" s="196" t="s">
        <v>109</v>
      </c>
      <c r="D78" s="197"/>
      <c r="E78" s="133">
        <f>SUM(E73:E77)</f>
        <v>53603</v>
      </c>
      <c r="F78" s="133">
        <f>SUM(F73:F77)</f>
        <v>53603</v>
      </c>
    </row>
  </sheetData>
  <mergeCells count="43">
    <mergeCell ref="G17:I17"/>
    <mergeCell ref="B5:J5"/>
    <mergeCell ref="G6:I6"/>
    <mergeCell ref="G7:I7"/>
    <mergeCell ref="G8:I8"/>
    <mergeCell ref="G9:I9"/>
    <mergeCell ref="G10:I10"/>
    <mergeCell ref="B12:J12"/>
    <mergeCell ref="G13:I13"/>
    <mergeCell ref="G14:I14"/>
    <mergeCell ref="G15:I15"/>
    <mergeCell ref="G16:I16"/>
    <mergeCell ref="B38:J38"/>
    <mergeCell ref="B22:J22"/>
    <mergeCell ref="G23:I23"/>
    <mergeCell ref="G24:I24"/>
    <mergeCell ref="G25:I25"/>
    <mergeCell ref="G26:I26"/>
    <mergeCell ref="B31:J31"/>
    <mergeCell ref="G32:I32"/>
    <mergeCell ref="G33:I33"/>
    <mergeCell ref="G34:I34"/>
    <mergeCell ref="G35:I35"/>
    <mergeCell ref="G36:I36"/>
    <mergeCell ref="G66:I66"/>
    <mergeCell ref="G39:I39"/>
    <mergeCell ref="G40:I40"/>
    <mergeCell ref="G41:I41"/>
    <mergeCell ref="D49:E49"/>
    <mergeCell ref="H51:I51"/>
    <mergeCell ref="H52:I52"/>
    <mergeCell ref="H53:I53"/>
    <mergeCell ref="B62:J62"/>
    <mergeCell ref="G63:I63"/>
    <mergeCell ref="G64:I64"/>
    <mergeCell ref="G65:I65"/>
    <mergeCell ref="C78:D78"/>
    <mergeCell ref="B71:E71"/>
    <mergeCell ref="C72:D72"/>
    <mergeCell ref="C73:D73"/>
    <mergeCell ref="C74:D74"/>
    <mergeCell ref="C75:D75"/>
    <mergeCell ref="C76:D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70</v>
      </c>
    </row>
    <row r="2" spans="1:2" ht="15.6" x14ac:dyDescent="0.3">
      <c r="A2" s="2"/>
    </row>
    <row r="3" spans="1:2" ht="15.6" x14ac:dyDescent="0.3">
      <c r="A3" s="2" t="s">
        <v>71</v>
      </c>
    </row>
    <row r="5" spans="1:2" ht="15.6" x14ac:dyDescent="0.3">
      <c r="A5" s="2" t="s">
        <v>59</v>
      </c>
    </row>
    <row r="6" spans="1:2" x14ac:dyDescent="0.25">
      <c r="A6" s="1" t="s">
        <v>69</v>
      </c>
    </row>
    <row r="7" spans="1:2" x14ac:dyDescent="0.25">
      <c r="A7" s="1" t="s">
        <v>56</v>
      </c>
    </row>
    <row r="8" spans="1:2" x14ac:dyDescent="0.25">
      <c r="A8" s="1" t="s">
        <v>57</v>
      </c>
    </row>
    <row r="10" spans="1:2" s="3" customFormat="1" ht="15.6" x14ac:dyDescent="0.3">
      <c r="A10" s="3" t="s">
        <v>60</v>
      </c>
      <c r="B10" s="3" t="s">
        <v>62</v>
      </c>
    </row>
    <row r="11" spans="1:2" x14ac:dyDescent="0.25">
      <c r="B11" s="1" t="s">
        <v>61</v>
      </c>
    </row>
    <row r="12" spans="1:2" x14ac:dyDescent="0.25">
      <c r="B12" s="1" t="s">
        <v>63</v>
      </c>
    </row>
    <row r="13" spans="1:2" x14ac:dyDescent="0.25">
      <c r="B13" s="1" t="s">
        <v>66</v>
      </c>
    </row>
    <row r="14" spans="1:2" x14ac:dyDescent="0.25">
      <c r="B14" s="1" t="s">
        <v>67</v>
      </c>
    </row>
    <row r="16" spans="1:2" s="3" customFormat="1" ht="15.6" x14ac:dyDescent="0.3">
      <c r="A16" s="3" t="s">
        <v>60</v>
      </c>
      <c r="B16" s="3" t="s">
        <v>58</v>
      </c>
    </row>
    <row r="18" spans="1:3" ht="15.6" x14ac:dyDescent="0.3">
      <c r="A18" s="2" t="s">
        <v>72</v>
      </c>
      <c r="C18" s="4"/>
    </row>
    <row r="19" spans="1:3" x14ac:dyDescent="0.25">
      <c r="A19" s="5">
        <v>200</v>
      </c>
      <c r="B19" s="1" t="s">
        <v>7</v>
      </c>
    </row>
    <row r="20" spans="1:3" x14ac:dyDescent="0.25">
      <c r="A20" s="5">
        <v>210</v>
      </c>
      <c r="B20" s="1" t="s">
        <v>8</v>
      </c>
    </row>
    <row r="21" spans="1:3" x14ac:dyDescent="0.25">
      <c r="A21" s="5">
        <v>300</v>
      </c>
      <c r="B21" s="1" t="s">
        <v>9</v>
      </c>
    </row>
    <row r="22" spans="1:3" x14ac:dyDescent="0.25">
      <c r="A22" s="5">
        <v>310</v>
      </c>
      <c r="B22" s="1" t="s">
        <v>10</v>
      </c>
    </row>
    <row r="23" spans="1:3" x14ac:dyDescent="0.25">
      <c r="A23" s="5">
        <v>400</v>
      </c>
      <c r="B23" s="1" t="s">
        <v>73</v>
      </c>
    </row>
    <row r="24" spans="1:3" x14ac:dyDescent="0.25">
      <c r="A24" s="5">
        <v>410</v>
      </c>
      <c r="B24" s="1" t="s">
        <v>74</v>
      </c>
    </row>
    <row r="25" spans="1:3" x14ac:dyDescent="0.25">
      <c r="A25" s="5">
        <v>420</v>
      </c>
      <c r="B25" s="1" t="s">
        <v>75</v>
      </c>
    </row>
    <row r="26" spans="1:3" x14ac:dyDescent="0.25">
      <c r="A26" s="5">
        <v>500</v>
      </c>
      <c r="B26" s="1" t="s">
        <v>11</v>
      </c>
    </row>
    <row r="27" spans="1:3" x14ac:dyDescent="0.25">
      <c r="A27" s="5">
        <v>510</v>
      </c>
      <c r="B27" s="1" t="s">
        <v>12</v>
      </c>
    </row>
    <row r="28" spans="1:3" x14ac:dyDescent="0.25">
      <c r="A28" s="5">
        <v>600</v>
      </c>
      <c r="B28" s="1" t="s">
        <v>13</v>
      </c>
    </row>
    <row r="29" spans="1:3" x14ac:dyDescent="0.25">
      <c r="A29" s="5">
        <v>680</v>
      </c>
      <c r="B29" s="1" t="s">
        <v>14</v>
      </c>
    </row>
    <row r="30" spans="1:3" x14ac:dyDescent="0.25">
      <c r="A30" s="5">
        <v>695</v>
      </c>
      <c r="B30" s="1" t="s">
        <v>76</v>
      </c>
    </row>
    <row r="31" spans="1:3" x14ac:dyDescent="0.25">
      <c r="A31" s="5">
        <v>700</v>
      </c>
      <c r="B31" s="1" t="s">
        <v>15</v>
      </c>
    </row>
    <row r="32" spans="1:3" x14ac:dyDescent="0.25">
      <c r="A32" s="5">
        <v>750</v>
      </c>
      <c r="B32" s="1" t="s">
        <v>77</v>
      </c>
    </row>
    <row r="33" spans="1:2" x14ac:dyDescent="0.25">
      <c r="A33" s="5">
        <v>760</v>
      </c>
      <c r="B33" s="1" t="s">
        <v>78</v>
      </c>
    </row>
    <row r="34" spans="1:2" x14ac:dyDescent="0.25">
      <c r="A34" s="5">
        <v>800</v>
      </c>
      <c r="B34" s="1" t="s">
        <v>79</v>
      </c>
    </row>
    <row r="35" spans="1:2" x14ac:dyDescent="0.25">
      <c r="A35" s="5">
        <v>820</v>
      </c>
      <c r="B35" s="1" t="s">
        <v>80</v>
      </c>
    </row>
    <row r="36" spans="1:2" x14ac:dyDescent="0.25">
      <c r="A36" s="8">
        <v>1000</v>
      </c>
      <c r="B36" s="1" t="s">
        <v>16</v>
      </c>
    </row>
    <row r="37" spans="1:2" x14ac:dyDescent="0.25">
      <c r="A37" s="8">
        <v>1050</v>
      </c>
      <c r="B37" s="1" t="s">
        <v>17</v>
      </c>
    </row>
    <row r="38" spans="1:2" x14ac:dyDescent="0.25">
      <c r="A38" s="8">
        <v>1060</v>
      </c>
      <c r="B38" s="1" t="s">
        <v>18</v>
      </c>
    </row>
    <row r="39" spans="1:2" x14ac:dyDescent="0.25">
      <c r="A39" s="8">
        <v>1070</v>
      </c>
      <c r="B39" s="1" t="s">
        <v>19</v>
      </c>
    </row>
    <row r="40" spans="1:2" x14ac:dyDescent="0.25">
      <c r="A40" s="8">
        <v>1080</v>
      </c>
      <c r="B40" s="1" t="s">
        <v>20</v>
      </c>
    </row>
    <row r="41" spans="1:2" x14ac:dyDescent="0.25">
      <c r="A41" s="8">
        <v>1090</v>
      </c>
      <c r="B41" s="1" t="s">
        <v>81</v>
      </c>
    </row>
    <row r="42" spans="1:2" x14ac:dyDescent="0.25">
      <c r="A42" s="8">
        <v>1100</v>
      </c>
      <c r="B42" s="1" t="s">
        <v>21</v>
      </c>
    </row>
    <row r="43" spans="1:2" x14ac:dyDescent="0.25">
      <c r="A43" s="8">
        <v>1150</v>
      </c>
      <c r="B43" s="1" t="s">
        <v>82</v>
      </c>
    </row>
    <row r="44" spans="1:2" x14ac:dyDescent="0.25">
      <c r="A44" s="8">
        <v>1180</v>
      </c>
      <c r="B44" s="1" t="s">
        <v>83</v>
      </c>
    </row>
    <row r="45" spans="1:2" x14ac:dyDescent="0.25">
      <c r="A45" s="8">
        <v>1200</v>
      </c>
      <c r="B45" s="1" t="s">
        <v>22</v>
      </c>
    </row>
    <row r="46" spans="1:2" x14ac:dyDescent="0.25">
      <c r="A46" s="8">
        <v>1240</v>
      </c>
      <c r="B46" s="1" t="s">
        <v>23</v>
      </c>
    </row>
    <row r="47" spans="1:2" x14ac:dyDescent="0.25">
      <c r="A47" s="8">
        <v>1260</v>
      </c>
      <c r="B47" s="1" t="s">
        <v>24</v>
      </c>
    </row>
    <row r="48" spans="1:2" x14ac:dyDescent="0.25">
      <c r="A48" s="8">
        <v>1270</v>
      </c>
      <c r="B48" s="1" t="s">
        <v>25</v>
      </c>
    </row>
    <row r="49" spans="1:2" x14ac:dyDescent="0.25">
      <c r="A49" s="8">
        <v>1280</v>
      </c>
      <c r="B49" s="1" t="s">
        <v>26</v>
      </c>
    </row>
    <row r="50" spans="1:2" x14ac:dyDescent="0.25">
      <c r="A50" s="8">
        <v>1300</v>
      </c>
      <c r="B50" s="1" t="s">
        <v>84</v>
      </c>
    </row>
    <row r="51" spans="1:2" x14ac:dyDescent="0.25">
      <c r="A51" s="8">
        <v>1350</v>
      </c>
      <c r="B51" s="1" t="s">
        <v>85</v>
      </c>
    </row>
    <row r="52" spans="1:2" x14ac:dyDescent="0.25">
      <c r="A52" s="8">
        <v>1400</v>
      </c>
      <c r="B52" s="1" t="s">
        <v>27</v>
      </c>
    </row>
    <row r="53" spans="1:2" x14ac:dyDescent="0.25">
      <c r="A53" s="8">
        <v>1500</v>
      </c>
      <c r="B53" s="1" t="s">
        <v>28</v>
      </c>
    </row>
    <row r="54" spans="1:2" x14ac:dyDescent="0.25">
      <c r="A54" s="8">
        <v>1520</v>
      </c>
      <c r="B54" s="1" t="s">
        <v>29</v>
      </c>
    </row>
    <row r="55" spans="1:2" x14ac:dyDescent="0.25">
      <c r="A55" s="8">
        <v>1540</v>
      </c>
      <c r="B55" s="1" t="s">
        <v>86</v>
      </c>
    </row>
    <row r="56" spans="1:2" x14ac:dyDescent="0.25">
      <c r="A56" s="8">
        <v>1600</v>
      </c>
      <c r="B56" s="1" t="s">
        <v>30</v>
      </c>
    </row>
    <row r="57" spans="1:2" x14ac:dyDescent="0.25">
      <c r="A57" s="8">
        <v>1650</v>
      </c>
      <c r="B57" s="1" t="s">
        <v>31</v>
      </c>
    </row>
    <row r="58" spans="1:2" x14ac:dyDescent="0.25">
      <c r="A58" s="8">
        <v>1660</v>
      </c>
      <c r="B58" s="1" t="s">
        <v>32</v>
      </c>
    </row>
    <row r="59" spans="1:2" x14ac:dyDescent="0.25">
      <c r="A59" s="8">
        <v>1665</v>
      </c>
      <c r="B59" s="1" t="s">
        <v>87</v>
      </c>
    </row>
    <row r="60" spans="1:2" x14ac:dyDescent="0.25">
      <c r="A60" s="8">
        <v>1680</v>
      </c>
      <c r="B60" s="1" t="s">
        <v>33</v>
      </c>
    </row>
    <row r="61" spans="1:2" x14ac:dyDescent="0.25">
      <c r="A61" s="8">
        <v>3000</v>
      </c>
      <c r="B61" s="1" t="s">
        <v>34</v>
      </c>
    </row>
    <row r="62" spans="1:2" x14ac:dyDescent="0.25">
      <c r="A62" s="8">
        <v>3100</v>
      </c>
      <c r="B62" s="1" t="s">
        <v>88</v>
      </c>
    </row>
    <row r="63" spans="1:2" x14ac:dyDescent="0.25">
      <c r="A63" s="8">
        <v>3200</v>
      </c>
      <c r="B63" s="1" t="s">
        <v>89</v>
      </c>
    </row>
    <row r="64" spans="1:2" x14ac:dyDescent="0.25">
      <c r="A64" s="8">
        <v>3300</v>
      </c>
      <c r="B64" s="1" t="s">
        <v>90</v>
      </c>
    </row>
    <row r="65" spans="1:2" x14ac:dyDescent="0.25">
      <c r="A65" s="8">
        <v>4000</v>
      </c>
      <c r="B65" s="1" t="s">
        <v>35</v>
      </c>
    </row>
    <row r="66" spans="1:2" x14ac:dyDescent="0.25">
      <c r="A66" s="8">
        <v>4050</v>
      </c>
      <c r="B66" s="1" t="s">
        <v>36</v>
      </c>
    </row>
    <row r="67" spans="1:2" x14ac:dyDescent="0.25">
      <c r="A67" s="8">
        <v>4070</v>
      </c>
      <c r="B67" s="1" t="s">
        <v>107</v>
      </c>
    </row>
    <row r="68" spans="1:2" x14ac:dyDescent="0.25">
      <c r="A68" s="8">
        <v>4100</v>
      </c>
      <c r="B68" s="1" t="s">
        <v>37</v>
      </c>
    </row>
    <row r="69" spans="1:2" x14ac:dyDescent="0.25">
      <c r="A69" s="8">
        <v>4120</v>
      </c>
      <c r="B69" s="1" t="s">
        <v>38</v>
      </c>
    </row>
    <row r="70" spans="1:2" x14ac:dyDescent="0.25">
      <c r="A70" s="8">
        <v>4150</v>
      </c>
      <c r="B70" s="1" t="s">
        <v>91</v>
      </c>
    </row>
    <row r="71" spans="1:2" x14ac:dyDescent="0.25">
      <c r="A71" s="8">
        <v>4200</v>
      </c>
      <c r="B71" s="1" t="s">
        <v>39</v>
      </c>
    </row>
    <row r="72" spans="1:2" x14ac:dyDescent="0.25">
      <c r="A72" s="8">
        <v>4250</v>
      </c>
      <c r="B72" s="1" t="s">
        <v>40</v>
      </c>
    </row>
    <row r="73" spans="1:2" x14ac:dyDescent="0.25">
      <c r="A73" s="8">
        <v>4300</v>
      </c>
      <c r="B73" s="1" t="s">
        <v>41</v>
      </c>
    </row>
    <row r="74" spans="1:2" x14ac:dyDescent="0.25">
      <c r="A74" s="8">
        <v>4350</v>
      </c>
      <c r="B74" s="1" t="s">
        <v>42</v>
      </c>
    </row>
    <row r="75" spans="1:2" x14ac:dyDescent="0.25">
      <c r="A75" s="8">
        <v>4400</v>
      </c>
      <c r="B75" s="1" t="s">
        <v>43</v>
      </c>
    </row>
    <row r="76" spans="1:2" x14ac:dyDescent="0.25">
      <c r="A76" s="8">
        <v>4500</v>
      </c>
      <c r="B76" s="1" t="s">
        <v>92</v>
      </c>
    </row>
    <row r="77" spans="1:2" x14ac:dyDescent="0.25">
      <c r="A77" s="8">
        <v>4600</v>
      </c>
      <c r="B77" s="1" t="s">
        <v>44</v>
      </c>
    </row>
    <row r="78" spans="1:2" x14ac:dyDescent="0.25">
      <c r="A78" s="8">
        <v>4650</v>
      </c>
      <c r="B78" s="1" t="s">
        <v>45</v>
      </c>
    </row>
    <row r="79" spans="1:2" x14ac:dyDescent="0.25">
      <c r="A79" s="8">
        <v>4700</v>
      </c>
      <c r="B79" s="1" t="s">
        <v>55</v>
      </c>
    </row>
    <row r="80" spans="1:2" x14ac:dyDescent="0.25">
      <c r="A80" s="8">
        <v>4750</v>
      </c>
      <c r="B80" s="1" t="s">
        <v>93</v>
      </c>
    </row>
    <row r="81" spans="1:2" x14ac:dyDescent="0.25">
      <c r="A81" s="8">
        <v>4800</v>
      </c>
      <c r="B81" s="1" t="s">
        <v>94</v>
      </c>
    </row>
    <row r="82" spans="1:2" x14ac:dyDescent="0.25">
      <c r="A82" s="8">
        <v>4950</v>
      </c>
      <c r="B82" s="1" t="s">
        <v>95</v>
      </c>
    </row>
    <row r="83" spans="1:2" x14ac:dyDescent="0.25">
      <c r="A83" s="8">
        <v>4960</v>
      </c>
      <c r="B83" s="1" t="s">
        <v>46</v>
      </c>
    </row>
    <row r="84" spans="1:2" x14ac:dyDescent="0.25">
      <c r="A84" s="8">
        <v>4970</v>
      </c>
      <c r="B84" s="1" t="s">
        <v>47</v>
      </c>
    </row>
    <row r="85" spans="1:2" x14ac:dyDescent="0.25">
      <c r="A85" s="8">
        <v>4990</v>
      </c>
      <c r="B85" s="1" t="s">
        <v>48</v>
      </c>
    </row>
    <row r="86" spans="1:2" x14ac:dyDescent="0.25">
      <c r="A86" s="8">
        <v>7000</v>
      </c>
      <c r="B86" s="1" t="s">
        <v>49</v>
      </c>
    </row>
    <row r="87" spans="1:2" x14ac:dyDescent="0.25">
      <c r="A87" s="8">
        <v>7400</v>
      </c>
      <c r="B87" s="1" t="s">
        <v>96</v>
      </c>
    </row>
    <row r="88" spans="1:2" x14ac:dyDescent="0.25">
      <c r="A88" s="8">
        <v>7500</v>
      </c>
      <c r="B88" s="1" t="s">
        <v>97</v>
      </c>
    </row>
    <row r="89" spans="1:2" x14ac:dyDescent="0.25">
      <c r="A89" s="8">
        <v>8200</v>
      </c>
      <c r="B89" s="1" t="s">
        <v>50</v>
      </c>
    </row>
    <row r="90" spans="1:2" x14ac:dyDescent="0.25">
      <c r="A90" s="8">
        <v>8300</v>
      </c>
      <c r="B90" s="1" t="s">
        <v>98</v>
      </c>
    </row>
    <row r="91" spans="1:2" x14ac:dyDescent="0.25">
      <c r="A91" s="8">
        <v>8400</v>
      </c>
      <c r="B91" s="1" t="s">
        <v>51</v>
      </c>
    </row>
    <row r="92" spans="1:2" x14ac:dyDescent="0.25">
      <c r="A92" s="8">
        <v>8500</v>
      </c>
      <c r="B92" s="1" t="s">
        <v>52</v>
      </c>
    </row>
    <row r="93" spans="1:2" x14ac:dyDescent="0.25">
      <c r="A93" s="8">
        <v>8550</v>
      </c>
      <c r="B93" s="1" t="s">
        <v>53</v>
      </c>
    </row>
    <row r="94" spans="1:2" x14ac:dyDescent="0.25">
      <c r="A94" s="8">
        <v>8600</v>
      </c>
      <c r="B94" s="1" t="s">
        <v>99</v>
      </c>
    </row>
    <row r="95" spans="1:2" x14ac:dyDescent="0.25">
      <c r="A95" s="8">
        <v>9000</v>
      </c>
      <c r="B95" s="1" t="s">
        <v>100</v>
      </c>
    </row>
    <row r="96" spans="1:2" x14ac:dyDescent="0.25">
      <c r="A96" s="8">
        <v>9100</v>
      </c>
      <c r="B96" s="1" t="s">
        <v>54</v>
      </c>
    </row>
    <row r="97" spans="1:3" x14ac:dyDescent="0.25">
      <c r="A97" s="8">
        <v>9600</v>
      </c>
      <c r="B97" s="1" t="s">
        <v>68</v>
      </c>
    </row>
    <row r="98" spans="1:3" x14ac:dyDescent="0.25">
      <c r="A98" s="7">
        <v>1320</v>
      </c>
      <c r="B98" s="6" t="s">
        <v>105</v>
      </c>
      <c r="C98" s="6" t="s">
        <v>102</v>
      </c>
    </row>
    <row r="99" spans="1:3" x14ac:dyDescent="0.25">
      <c r="A99" s="7">
        <v>3150</v>
      </c>
      <c r="B99" s="6" t="s">
        <v>104</v>
      </c>
      <c r="C99" s="6" t="s"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10 Inhoudsopgave</vt:lpstr>
      <vt:lpstr>10.1 - 10.4</vt:lpstr>
      <vt:lpstr>10.5 - 10.8</vt:lpstr>
      <vt:lpstr>10.9 - 10.17</vt:lpstr>
      <vt:lpstr>10.18 - 10.22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2023-01-04T11:34:59Z</cp:lastPrinted>
  <dcterms:created xsi:type="dcterms:W3CDTF">2020-12-11T10:09:52Z</dcterms:created>
  <dcterms:modified xsi:type="dcterms:W3CDTF">2023-01-04T14:25:35Z</dcterms:modified>
</cp:coreProperties>
</file>